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395" tabRatio="790" activeTab="1"/>
  </bookViews>
  <sheets>
    <sheet name="Cover Page" sheetId="11" r:id="rId1"/>
    <sheet name="Strategic Budgeting" sheetId="18" r:id="rId2"/>
    <sheet name="Sheet7" sheetId="9" r:id="rId3"/>
  </sheets>
  <externalReferences>
    <externalReference r:id="rId4"/>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C35" i="18" l="1"/>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34" i="18"/>
  <c r="C24" i="18"/>
  <c r="C22" i="18"/>
  <c r="C19" i="18"/>
  <c r="C18" i="18"/>
  <c r="E83" i="18" l="1"/>
  <c r="F83" i="18"/>
  <c r="G83" i="18"/>
  <c r="H83" i="18"/>
  <c r="I83" i="18"/>
  <c r="D83" i="18"/>
  <c r="H29" i="18"/>
  <c r="H28" i="18"/>
  <c r="H24" i="18"/>
  <c r="H31" i="18" s="1"/>
  <c r="E22" i="18"/>
  <c r="E18" i="18"/>
  <c r="E24" i="18" l="1"/>
  <c r="F24" i="18"/>
  <c r="G24" i="18"/>
  <c r="D24" i="18"/>
  <c r="D31" i="18" l="1"/>
  <c r="E31" i="18"/>
  <c r="F31" i="18"/>
  <c r="G31" i="18"/>
  <c r="C31" i="18"/>
  <c r="G29" i="18" l="1"/>
  <c r="F29" i="18"/>
  <c r="E29" i="18"/>
  <c r="D29" i="18"/>
  <c r="C29" i="18"/>
  <c r="G28" i="18"/>
  <c r="F28" i="18"/>
  <c r="E28" i="18"/>
  <c r="D28" i="18"/>
  <c r="C28" i="18"/>
  <c r="C3" i="18"/>
</calcChain>
</file>

<file path=xl/sharedStrings.xml><?xml version="1.0" encoding="utf-8"?>
<sst xmlns="http://schemas.openxmlformats.org/spreadsheetml/2006/main" count="147" uniqueCount="134">
  <si>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</si>
  <si>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</si>
  <si>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</si>
  <si>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</si>
  <si>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</si>
  <si>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</si>
  <si>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</si>
  <si>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</si>
  <si>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</si>
  <si>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</si>
  <si>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</si>
  <si>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</si>
  <si>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</si>
  <si>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</si>
  <si>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</si>
  <si>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</si>
  <si>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</si>
  <si>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</si>
  <si>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</si>
  <si>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</si>
  <si>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</si>
  <si>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</si>
  <si>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</si>
  <si>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2016 Annual Restructuring Report </t>
  </si>
  <si>
    <t xml:space="preserve">If the amounts in the two rows above are not the same, explain why : </t>
  </si>
  <si>
    <t>Amount budgeted/estimated to receive in this fiscal year:</t>
  </si>
  <si>
    <t>Source of Funds:</t>
  </si>
  <si>
    <t>Total Actually Available this Year</t>
  </si>
  <si>
    <t>n/a</t>
  </si>
  <si>
    <t>Agency Name:</t>
  </si>
  <si>
    <t>Date Report Submitted:</t>
  </si>
  <si>
    <t>Explanations from the Agency regarding Part A:</t>
  </si>
  <si>
    <t>Is funding recurring or one-time?</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</si>
  <si>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</si>
  <si>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</si>
  <si>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</si>
  <si>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</si>
  <si>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</si>
  <si>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</si>
  <si>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</si>
  <si>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</si>
  <si>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t>Legislative Oversight Committee</t>
  </si>
  <si>
    <t>South Carolina House of Representatives</t>
  </si>
  <si>
    <t>Columbia, South Carolina 29211</t>
  </si>
  <si>
    <t>Telephone: (803) 212-6810 • Fax: (803) 212-6811</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</si>
  <si>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</si>
  <si>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</si>
  <si>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</si>
  <si>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</si>
  <si>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</si>
  <si>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</si>
  <si>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</si>
  <si>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</si>
  <si>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</si>
  <si>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</si>
  <si>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</si>
  <si>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</si>
  <si>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</si>
  <si>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</si>
  <si>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</si>
  <si>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</si>
  <si>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</si>
  <si>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Agency Head</t>
  </si>
  <si>
    <t>First Name</t>
  </si>
  <si>
    <t>Last Name:</t>
  </si>
  <si>
    <t>Email Address:</t>
  </si>
  <si>
    <t>Phone Number:</t>
  </si>
  <si>
    <t>Department of Public Safety</t>
  </si>
  <si>
    <t>Leroy</t>
  </si>
  <si>
    <t>Smith</t>
  </si>
  <si>
    <t>LeroySmith@scdps.gov</t>
  </si>
  <si>
    <r>
      <t xml:space="preserve">Objective 1.1.1 - </t>
    </r>
    <r>
      <rPr>
        <i/>
        <sz val="12"/>
        <color theme="1"/>
        <rFont val="Calibri Light"/>
        <family val="2"/>
        <scheme val="major"/>
      </rPr>
      <t>Annually decrease traffic fatalities toward  Target Zero</t>
    </r>
  </si>
  <si>
    <r>
      <t xml:space="preserve">Objective 1.1.3 - </t>
    </r>
    <r>
      <rPr>
        <i/>
        <sz val="12"/>
        <color theme="1"/>
        <rFont val="Calibri Light"/>
        <family val="2"/>
        <scheme val="major"/>
      </rPr>
      <t>Decrease the number of traffic collisions</t>
    </r>
  </si>
  <si>
    <r>
      <t xml:space="preserve">Objective 1.1.2 - </t>
    </r>
    <r>
      <rPr>
        <i/>
        <sz val="12"/>
        <color theme="1"/>
        <rFont val="Calibri Light"/>
        <family val="2"/>
        <scheme val="major"/>
      </rPr>
      <t>Decrease serious traffic injuries</t>
    </r>
  </si>
  <si>
    <r>
      <t xml:space="preserve">Objective 1.1.4 - </t>
    </r>
    <r>
      <rPr>
        <i/>
        <sz val="12"/>
        <color theme="1"/>
        <rFont val="Calibri Light"/>
        <family val="2"/>
        <scheme val="major"/>
      </rPr>
      <t>To improve the administration of justice, enhance public safety, and judiciously allocate resources to the victims of crime service provider community</t>
    </r>
  </si>
  <si>
    <r>
      <t xml:space="preserve">Objective 1.1.5 - </t>
    </r>
    <r>
      <rPr>
        <i/>
        <sz val="12"/>
        <color theme="1"/>
        <rFont val="Calibri Light"/>
        <family val="2"/>
        <scheme val="major"/>
      </rPr>
      <t>Annually decrease CMV fatality collisions per 100 million vehicle miles traveled</t>
    </r>
  </si>
  <si>
    <r>
      <t xml:space="preserve">Objective 1.1.6 - </t>
    </r>
    <r>
      <rPr>
        <i/>
        <sz val="12"/>
        <color theme="1"/>
        <rFont val="Calibri Light"/>
        <family val="2"/>
        <scheme val="major"/>
      </rPr>
      <t>Annually decrease Motor coach/Passenger  fatality collisions per 100 million vehicle miles traveled</t>
    </r>
  </si>
  <si>
    <r>
      <t xml:space="preserve">Objective 1.1.7 - </t>
    </r>
    <r>
      <rPr>
        <i/>
        <sz val="12"/>
        <color theme="1"/>
        <rFont val="Calibri Light"/>
        <family val="2"/>
        <scheme val="major"/>
      </rPr>
      <t>Annually decrease CMV collisions in top ten high collision corridors</t>
    </r>
  </si>
  <si>
    <r>
      <t xml:space="preserve">Objective 1.1.8 - </t>
    </r>
    <r>
      <rPr>
        <i/>
        <sz val="12"/>
        <color theme="1"/>
        <rFont val="Calibri Light"/>
        <family val="2"/>
        <scheme val="major"/>
      </rPr>
      <t>Increase law enforcement officer safety</t>
    </r>
  </si>
  <si>
    <r>
      <t xml:space="preserve">Objective 1.1.9 - </t>
    </r>
    <r>
      <rPr>
        <i/>
        <sz val="12"/>
        <color theme="1"/>
        <rFont val="Calibri Light"/>
        <family val="2"/>
        <scheme val="major"/>
      </rPr>
      <t>Increase seat belt use and see a reduction in unrestrained traffic fatalities</t>
    </r>
  </si>
  <si>
    <r>
      <t xml:space="preserve">Objective 1.1.10 - </t>
    </r>
    <r>
      <rPr>
        <i/>
        <sz val="12"/>
        <color theme="1"/>
        <rFont val="Calibri Light"/>
        <family val="2"/>
        <scheme val="major"/>
      </rPr>
      <t>Informing the public of important traffic/safety matters through proactive media interviews and messaging</t>
    </r>
  </si>
  <si>
    <r>
      <t xml:space="preserve">Objective 1.2.1 - </t>
    </r>
    <r>
      <rPr>
        <i/>
        <sz val="12"/>
        <color theme="1"/>
        <rFont val="Calibri Light"/>
        <family val="2"/>
        <scheme val="major"/>
      </rPr>
      <t>Increase law enforcement officer safety</t>
    </r>
  </si>
  <si>
    <r>
      <t xml:space="preserve">Objective 1.2.2 - </t>
    </r>
    <r>
      <rPr>
        <i/>
        <sz val="12"/>
        <color theme="1"/>
        <rFont val="Calibri Light"/>
        <family val="2"/>
        <scheme val="major"/>
      </rPr>
      <t>Improve the quality of TCO applicants</t>
    </r>
  </si>
  <si>
    <r>
      <t xml:space="preserve">Objective 1.2.3 - </t>
    </r>
    <r>
      <rPr>
        <i/>
        <sz val="12"/>
        <color theme="1"/>
        <rFont val="Calibri Light"/>
        <family val="2"/>
        <scheme val="major"/>
      </rPr>
      <t>Assist South Carolina governmental agencies obtain  a broader understanding of immigration laws and application</t>
    </r>
  </si>
  <si>
    <r>
      <t xml:space="preserve">Objective 1.2.4 - </t>
    </r>
    <r>
      <rPr>
        <i/>
        <sz val="12"/>
        <color theme="1"/>
        <rFont val="Calibri Light"/>
        <family val="2"/>
        <scheme val="major"/>
      </rPr>
      <t>Reduce trooper trainee turnover</t>
    </r>
  </si>
  <si>
    <r>
      <t xml:space="preserve">Objective 1.2.5 - </t>
    </r>
    <r>
      <rPr>
        <i/>
        <sz val="12"/>
        <color theme="1"/>
        <rFont val="Calibri Light"/>
        <family val="2"/>
        <scheme val="major"/>
      </rPr>
      <t>Train BPS officers on current emergency response plans</t>
    </r>
  </si>
  <si>
    <r>
      <t xml:space="preserve">Objective 4.2.1 - </t>
    </r>
    <r>
      <rPr>
        <i/>
        <sz val="12"/>
        <color theme="1"/>
        <rFont val="Calibri Light"/>
        <family val="2"/>
        <scheme val="major"/>
      </rPr>
      <t>Respond to all Freedom of Information Act requests in a timely and accurate manner</t>
    </r>
  </si>
  <si>
    <r>
      <t xml:space="preserve">Objective 4.2.2 - </t>
    </r>
    <r>
      <rPr>
        <i/>
        <sz val="12"/>
        <color theme="1"/>
        <rFont val="Calibri Light"/>
        <family val="2"/>
        <scheme val="major"/>
      </rPr>
      <t>Respond to 100% of all "Request for Data Reviews"</t>
    </r>
  </si>
  <si>
    <t>Objective 4.2.5 - Conduct proactive media interviews with Community Relations Officers and DPS Communications to promote highway safety and traffic issues</t>
  </si>
  <si>
    <r>
      <t xml:space="preserve">Objective 4.1.5 - </t>
    </r>
    <r>
      <rPr>
        <i/>
        <sz val="12"/>
        <color theme="1"/>
        <rFont val="Calibri Light"/>
        <family val="2"/>
        <scheme val="major"/>
      </rPr>
      <t>Enhance MAIT's product quality and delivery</t>
    </r>
  </si>
  <si>
    <r>
      <t xml:space="preserve">Objective 4.1.4 - </t>
    </r>
    <r>
      <rPr>
        <i/>
        <sz val="12"/>
        <color theme="1"/>
        <rFont val="Calibri Light"/>
        <family val="2"/>
        <scheme val="major"/>
      </rPr>
      <t>Increase visits to the DPS web page by the media/public to gain important traffic/safety information</t>
    </r>
  </si>
  <si>
    <r>
      <t xml:space="preserve">Objective 4.1.3 - </t>
    </r>
    <r>
      <rPr>
        <i/>
        <sz val="12"/>
        <color theme="1"/>
        <rFont val="Calibri Light"/>
        <family val="2"/>
        <scheme val="major"/>
      </rPr>
      <t>An increase in the use of DPS's social media (traffic and safety information)</t>
    </r>
  </si>
  <si>
    <r>
      <t xml:space="preserve">Objective 4.1.2 - </t>
    </r>
    <r>
      <rPr>
        <i/>
        <sz val="12"/>
        <color theme="1"/>
        <rFont val="Calibri Light"/>
        <family val="2"/>
        <scheme val="major"/>
      </rPr>
      <t>Enhance working relationships associated with victim services</t>
    </r>
  </si>
  <si>
    <r>
      <t xml:space="preserve">Objective 4.1.1 - </t>
    </r>
    <r>
      <rPr>
        <i/>
        <sz val="12"/>
        <color theme="1"/>
        <rFont val="Calibri Light"/>
        <family val="2"/>
        <scheme val="major"/>
      </rPr>
      <t>Decrease the number of criminal related offenses involving illegal foreign nationals</t>
    </r>
  </si>
  <si>
    <r>
      <t xml:space="preserve">Objective 3.2.7 - </t>
    </r>
    <r>
      <rPr>
        <i/>
        <sz val="12"/>
        <color theme="1"/>
        <rFont val="Calibri Light"/>
        <family val="2"/>
        <scheme val="major"/>
      </rPr>
      <t>Support collision analysis and trends</t>
    </r>
  </si>
  <si>
    <r>
      <t xml:space="preserve">Objective 3.2.5 - </t>
    </r>
    <r>
      <rPr>
        <i/>
        <sz val="12"/>
        <color theme="1"/>
        <rFont val="Calibri Light"/>
        <family val="2"/>
        <scheme val="major"/>
      </rPr>
      <t>Maximize the availability of core computing systems through lifecycle management</t>
    </r>
  </si>
  <si>
    <r>
      <t xml:space="preserve">Objective 3.2.4 - </t>
    </r>
    <r>
      <rPr>
        <i/>
        <sz val="12"/>
        <color theme="1"/>
        <rFont val="Calibri Light"/>
        <family val="2"/>
        <scheme val="major"/>
      </rPr>
      <t>Delivery of efficient technology solutions and services</t>
    </r>
  </si>
  <si>
    <r>
      <t xml:space="preserve">Objective 3.2.3 - </t>
    </r>
    <r>
      <rPr>
        <i/>
        <sz val="12"/>
        <color theme="1"/>
        <rFont val="Calibri Light"/>
        <family val="2"/>
        <scheme val="major"/>
      </rPr>
      <t>Increase visits to the DPS web page by the media/public to gain important traffic/safety information</t>
    </r>
  </si>
  <si>
    <r>
      <t xml:space="preserve">Objective 3.2.2 - </t>
    </r>
    <r>
      <rPr>
        <i/>
        <sz val="12"/>
        <color theme="1"/>
        <rFont val="Calibri Light"/>
        <family val="2"/>
        <scheme val="major"/>
      </rPr>
      <t>An increase in the use of DPS' social media (traffic and safety information)</t>
    </r>
  </si>
  <si>
    <r>
      <t>Objective 3.2.1 -</t>
    </r>
    <r>
      <rPr>
        <i/>
        <sz val="12"/>
        <color theme="1"/>
        <rFont val="Calibri Light"/>
        <family val="2"/>
        <scheme val="major"/>
      </rPr>
      <t xml:space="preserve"> Increase traffic to DPS social media sites to communicate safety messages to the media/public</t>
    </r>
  </si>
  <si>
    <r>
      <t xml:space="preserve">Objective 3.1.2 - </t>
    </r>
    <r>
      <rPr>
        <i/>
        <sz val="12"/>
        <color theme="1"/>
        <rFont val="Calibri Light"/>
        <family val="2"/>
        <scheme val="major"/>
      </rPr>
      <t>Compliance with federal, state, and other requirements for information security</t>
    </r>
  </si>
  <si>
    <r>
      <t xml:space="preserve">Objective 3.1.1 - </t>
    </r>
    <r>
      <rPr>
        <i/>
        <sz val="12"/>
        <color theme="1"/>
        <rFont val="Calibri Light"/>
        <family val="2"/>
        <scheme val="major"/>
      </rPr>
      <t>Achieve and maintain documented/assessed compliance with known information security requirements</t>
    </r>
  </si>
  <si>
    <r>
      <t xml:space="preserve">Objective 2.3.2 - </t>
    </r>
    <r>
      <rPr>
        <i/>
        <sz val="12"/>
        <color theme="1"/>
        <rFont val="Calibri Light"/>
        <family val="2"/>
        <scheme val="major"/>
      </rPr>
      <t>Provide training to  managers and supervisors on employment law matters affecting the agency</t>
    </r>
  </si>
  <si>
    <r>
      <t xml:space="preserve">Objective 2.3.1 - </t>
    </r>
    <r>
      <rPr>
        <i/>
        <sz val="12"/>
        <color theme="1"/>
        <rFont val="Calibri Light"/>
        <family val="2"/>
        <scheme val="major"/>
      </rPr>
      <t>Increase the number of managers/supervisors trained in leadership and professionalism practices</t>
    </r>
  </si>
  <si>
    <r>
      <t xml:space="preserve">Objective 2.2.6 - </t>
    </r>
    <r>
      <rPr>
        <i/>
        <sz val="12"/>
        <color theme="1"/>
        <rFont val="Calibri Light"/>
        <family val="2"/>
        <scheme val="major"/>
      </rPr>
      <t>Conduct training on police tactics and protocols</t>
    </r>
  </si>
  <si>
    <t>Objective 2.2.5 - Conduct training for civilian employees</t>
  </si>
  <si>
    <r>
      <t xml:space="preserve">Objective 2.2.4 - </t>
    </r>
    <r>
      <rPr>
        <i/>
        <sz val="12"/>
        <color theme="1"/>
        <rFont val="Calibri Light"/>
        <family val="2"/>
        <scheme val="major"/>
      </rPr>
      <t>Conduct training for troopers on victim services and victims' rights</t>
    </r>
  </si>
  <si>
    <r>
      <t xml:space="preserve">Objective 2.2.3 - </t>
    </r>
    <r>
      <rPr>
        <i/>
        <sz val="12"/>
        <color theme="1"/>
        <rFont val="Calibri Light"/>
        <family val="2"/>
        <scheme val="major"/>
      </rPr>
      <t>Provide semi-annual collision reconstruction training; host collision reconstruction accreditation examinations</t>
    </r>
  </si>
  <si>
    <r>
      <t xml:space="preserve">Objective 2.2.2 - </t>
    </r>
    <r>
      <rPr>
        <i/>
        <sz val="12"/>
        <color theme="1"/>
        <rFont val="Calibri Light"/>
        <family val="2"/>
        <scheme val="major"/>
      </rPr>
      <t>Develop training programs by utilizing PowerDMS and partnering with other agencies</t>
    </r>
  </si>
  <si>
    <r>
      <t xml:space="preserve">Objective 2.2.1 - </t>
    </r>
    <r>
      <rPr>
        <i/>
        <sz val="12"/>
        <color theme="1"/>
        <rFont val="Calibri Light"/>
        <family val="2"/>
        <scheme val="major"/>
      </rPr>
      <t>Identify/host training opportunities in Human Trafficking, Fraudulent Document Recognition and Identity Fraud</t>
    </r>
  </si>
  <si>
    <r>
      <t xml:space="preserve">Objective 2.1.4 - </t>
    </r>
    <r>
      <rPr>
        <i/>
        <sz val="12"/>
        <color theme="1"/>
        <rFont val="Calibri Light"/>
        <family val="2"/>
        <scheme val="major"/>
      </rPr>
      <t>Increase law enforcement/civilian applicant pool</t>
    </r>
  </si>
  <si>
    <r>
      <t xml:space="preserve">Objective 2.1.2 - </t>
    </r>
    <r>
      <rPr>
        <i/>
        <sz val="12"/>
        <color theme="1"/>
        <rFont val="Calibri Light"/>
        <family val="2"/>
        <scheme val="major"/>
      </rPr>
      <t>Offer free to low cost health screenings to agency employees</t>
    </r>
  </si>
  <si>
    <r>
      <t xml:space="preserve">Objective 2.1.5 - </t>
    </r>
    <r>
      <rPr>
        <i/>
        <sz val="12"/>
        <color theme="1"/>
        <rFont val="Calibri Light"/>
        <family val="2"/>
        <scheme val="major"/>
      </rPr>
      <t>Retain current Law Enforcement personnel</t>
    </r>
  </si>
  <si>
    <r>
      <t xml:space="preserve">Objective 2.1.3 - </t>
    </r>
    <r>
      <rPr>
        <i/>
        <sz val="12"/>
        <color theme="1"/>
        <rFont val="Calibri Light"/>
        <family val="2"/>
        <scheme val="major"/>
      </rPr>
      <t>Increase college graduate recruits</t>
    </r>
  </si>
  <si>
    <r>
      <t xml:space="preserve">Objective 2.1.1 - </t>
    </r>
    <r>
      <rPr>
        <i/>
        <sz val="12"/>
        <color theme="1"/>
        <rFont val="Calibri Light"/>
        <family val="2"/>
        <scheme val="major"/>
      </rPr>
      <t>Increase the applicant pool of  minorities</t>
    </r>
  </si>
  <si>
    <t>General Fund</t>
  </si>
  <si>
    <t>Earmarked Funds</t>
  </si>
  <si>
    <t>Federal Funds</t>
  </si>
  <si>
    <t>Capital Reserve</t>
  </si>
  <si>
    <t>General Fund - Non-Recurring</t>
  </si>
  <si>
    <t>Recurring</t>
  </si>
  <si>
    <t>Other</t>
  </si>
  <si>
    <t xml:space="preserve">Federal </t>
  </si>
  <si>
    <t xml:space="preserve">One-time </t>
  </si>
  <si>
    <t>One-time</t>
  </si>
  <si>
    <t>803-896-7979</t>
  </si>
  <si>
    <t>947,454 was carried forward for Capital Projects.</t>
  </si>
  <si>
    <r>
      <t xml:space="preserve">Objective 3.2.6 - </t>
    </r>
    <r>
      <rPr>
        <i/>
        <sz val="12"/>
        <color theme="1"/>
        <rFont val="Calibri Light"/>
        <family val="2"/>
        <scheme val="major"/>
      </rPr>
      <t>Improve law enforcement efficiency in emergency evacuations/traffic management during hurricanes</t>
    </r>
  </si>
  <si>
    <t>Other Funds - Non-Recurring</t>
  </si>
  <si>
    <t xml:space="preserve">Other Funds </t>
  </si>
  <si>
    <t>Budget not assoicated with specified objectives</t>
  </si>
  <si>
    <t>Objective 4.2.6 - Utilize the SCDPS web page to disseminate important traffic and safety information to the media and public</t>
  </si>
  <si>
    <t>Objective 4.2.3 - Utilize social media (Facebook and Twitter) to transmit valuable traffic and safety information to the public</t>
  </si>
  <si>
    <t>Objective 4.2.4 - Conduct safety events, fairs, presentations, and community outreach. CRO's distribute safety materials, use the driving simulator, rollover simulator, and golf cart goggles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</si>
</sst>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quot;$&quot;#,##0"/>
    <numFmt numFmtId="165" formatCode="[$-409]mmmm\ d\,\ yyyy;@"/>
  </numFmts>
  <fonts count="5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2"/>
      <color theme="1"/>
      <name val="Times New Roman"/>
      <family val="1"/>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sz val="18"/>
      <color theme="1"/>
      <name val="Arial"/>
      <family val="2"/>
    </font>
    <font>
      <b/>
      <sz val="14"/>
      <color theme="1"/>
      <name val="Calibri Light"/>
      <family val="2"/>
      <scheme val="major"/>
    </font>
    <font>
      <b/>
      <u/>
      <sz val="18"/>
      <color theme="1"/>
      <name val="Calibri"/>
      <family val="2"/>
      <scheme val="minor"/>
    </font>
    <font>
      <u/>
      <sz val="10"/>
      <color theme="10"/>
      <name val="Arial"/>
      <family val="2"/>
    </font>
    <font>
      <b/>
      <sz val="18"/>
      <color theme="1"/>
      <name val="Arial"/>
      <family val="2"/>
    </font>
    <font>
      <u/>
      <sz val="9"/>
      <color theme="1"/>
      <name val="Arial"/>
      <family val="2"/>
    </font>
    <font>
      <sz val="10"/>
      <color theme="1"/>
      <name val="Arial"/>
      <family val="2"/>
    </font>
    <font>
      <sz val="10"/>
      <name val="Arial"/>
      <family val="2"/>
    </font>
    <font>
      <sz val="12"/>
      <color theme="1"/>
      <name val="Calibri Light"/>
      <family val="2"/>
    </font>
    <font>
      <u/>
      <sz val="11"/>
      <color theme="10"/>
      <name val="Calibri"/>
      <family val="2"/>
      <scheme val="minor"/>
    </font>
    <font>
      <sz val="10"/>
      <name val="MS Sans Serif"/>
      <family val="2"/>
    </font>
    <font>
      <sz val="10"/>
      <color rgb="FF000000"/>
      <name val="Arial"/>
      <family val="2"/>
    </font>
    <font>
      <sz val="10"/>
      <name val="Segoe UI"/>
      <family val="2"/>
    </font>
    <font>
      <b/>
      <i/>
      <sz val="10"/>
      <name val="Arial"/>
      <family val="2"/>
    </font>
    <font>
      <sz val="11"/>
      <color indexed="8"/>
      <name val="Calibri"/>
      <family val="2"/>
    </font>
    <font>
      <sz val="12"/>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sz val="11"/>
      <color indexed="9"/>
      <name val="Calibri"/>
      <family val="2"/>
    </font>
    <font>
      <sz val="8"/>
      <name val="Arial"/>
      <family val="2"/>
    </font>
    <font>
      <b/>
      <sz val="8"/>
      <name val="Arial"/>
      <family val="2"/>
    </font>
    <font>
      <b/>
      <sz val="18"/>
      <color indexed="62"/>
      <name val="Cambria"/>
      <family val="2"/>
    </font>
  </fonts>
  <fills count="4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4"/>
      </patternFill>
    </fill>
    <fill>
      <patternFill patternType="solid">
        <fgColor indexed="9"/>
      </patternFill>
    </fill>
    <fill>
      <patternFill patternType="solid">
        <fgColor indexed="20"/>
      </patternFill>
    </fill>
  </fills>
  <borders count="29">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medium">
        <color indexed="64"/>
      </right>
      <top style="medium">
        <color indexed="64"/>
      </top>
      <bottom style="medium">
        <color indexed="64"/>
      </bottom>
      <diagonal/>
    </border>
  </borders>
  <cellStyleXfs count="160">
    <xf numFmtId="0" fontId="0" fillId="0" borderId="0"/>
    <xf numFmtId="0" fontId="29" fillId="0" borderId="0" applyNumberFormat="0" applyFill="0" applyBorder="0" applyAlignment="0" applyProtection="0"/>
    <xf numFmtId="0" fontId="33" fillId="0" borderId="0"/>
    <xf numFmtId="0" fontId="33" fillId="0" borderId="0"/>
    <xf numFmtId="0" fontId="3" fillId="0" borderId="0"/>
    <xf numFmtId="0" fontId="32"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2" fillId="0" borderId="0"/>
    <xf numFmtId="9" fontId="32" fillId="0" borderId="0" applyFont="0" applyFill="0" applyBorder="0" applyAlignment="0" applyProtection="0"/>
    <xf numFmtId="0" fontId="35" fillId="0" borderId="0" applyNumberFormat="0" applyFill="0" applyBorder="0" applyAlignment="0" applyProtection="0"/>
    <xf numFmtId="0" fontId="36" fillId="0" borderId="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8" fillId="0" borderId="0"/>
    <xf numFmtId="43" fontId="33" fillId="0" borderId="0" applyFont="0" applyFill="0" applyBorder="0" applyAlignment="0" applyProtection="0"/>
    <xf numFmtId="43" fontId="33" fillId="0" borderId="0" applyFont="0" applyFill="0" applyBorder="0" applyAlignment="0" applyProtection="0"/>
    <xf numFmtId="0" fontId="38" fillId="0" borderId="0"/>
    <xf numFmtId="43" fontId="39" fillId="0" borderId="0" applyFont="0" applyFill="0" applyBorder="0" applyAlignment="0" applyProtection="0"/>
    <xf numFmtId="0" fontId="38" fillId="0" borderId="0"/>
    <xf numFmtId="0" fontId="38" fillId="0" borderId="0"/>
    <xf numFmtId="0" fontId="38" fillId="0" borderId="0"/>
    <xf numFmtId="43" fontId="37" fillId="0" borderId="0" applyFont="0" applyFill="0" applyBorder="0" applyAlignment="0" applyProtection="0"/>
    <xf numFmtId="0" fontId="38" fillId="0" borderId="0"/>
    <xf numFmtId="0" fontId="38" fillId="0" borderId="0"/>
    <xf numFmtId="43" fontId="37" fillId="0" borderId="0" applyFont="0" applyFill="0" applyBorder="0" applyAlignment="0" applyProtection="0"/>
    <xf numFmtId="0" fontId="38" fillId="0" borderId="0"/>
    <xf numFmtId="0" fontId="38" fillId="0" borderId="0"/>
    <xf numFmtId="0" fontId="38" fillId="0" borderId="0"/>
    <xf numFmtId="0" fontId="38" fillId="0" borderId="0"/>
    <xf numFmtId="43" fontId="36"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37" fillId="0" borderId="0"/>
    <xf numFmtId="0" fontId="40" fillId="0" borderId="0"/>
    <xf numFmtId="0" fontId="36" fillId="0" borderId="0"/>
    <xf numFmtId="0" fontId="36" fillId="0" borderId="0"/>
    <xf numFmtId="0" fontId="38" fillId="0" borderId="0"/>
    <xf numFmtId="0" fontId="33" fillId="0" borderId="0"/>
    <xf numFmtId="0" fontId="37" fillId="0" borderId="0"/>
    <xf numFmtId="0" fontId="37" fillId="0" borderId="0"/>
    <xf numFmtId="0" fontId="38" fillId="0" borderId="0"/>
    <xf numFmtId="0" fontId="37" fillId="0" borderId="0"/>
    <xf numFmtId="0" fontId="41" fillId="0" borderId="0"/>
    <xf numFmtId="0" fontId="38" fillId="0" borderId="0"/>
    <xf numFmtId="0" fontId="33"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6" fillId="5" borderId="23" applyNumberFormat="0" applyFont="0" applyAlignment="0" applyProtection="0"/>
    <xf numFmtId="4" fontId="42" fillId="6" borderId="24" applyNumberFormat="0" applyProtection="0">
      <alignment vertical="center"/>
    </xf>
    <xf numFmtId="4" fontId="43" fillId="6" borderId="24" applyNumberFormat="0" applyProtection="0">
      <alignment vertical="center"/>
    </xf>
    <xf numFmtId="4" fontId="42" fillId="6" borderId="24" applyNumberFormat="0" applyProtection="0">
      <alignment horizontal="left" vertical="center" indent="1"/>
    </xf>
    <xf numFmtId="4" fontId="42" fillId="6" borderId="24" applyNumberFormat="0" applyProtection="0">
      <alignment horizontal="left" vertical="center" indent="1"/>
    </xf>
    <xf numFmtId="0" fontId="33" fillId="7" borderId="24" applyNumberFormat="0" applyProtection="0">
      <alignment horizontal="left" vertical="center" indent="1"/>
    </xf>
    <xf numFmtId="4" fontId="42" fillId="8" borderId="24" applyNumberFormat="0" applyProtection="0">
      <alignment horizontal="right" vertical="center"/>
    </xf>
    <xf numFmtId="4" fontId="42" fillId="9" borderId="24" applyNumberFormat="0" applyProtection="0">
      <alignment horizontal="right" vertical="center"/>
    </xf>
    <xf numFmtId="4" fontId="42" fillId="10" borderId="24" applyNumberFormat="0" applyProtection="0">
      <alignment horizontal="right" vertical="center"/>
    </xf>
    <xf numFmtId="4" fontId="42" fillId="11" borderId="24" applyNumberFormat="0" applyProtection="0">
      <alignment horizontal="right" vertical="center"/>
    </xf>
    <xf numFmtId="4" fontId="42" fillId="12" borderId="24" applyNumberFormat="0" applyProtection="0">
      <alignment horizontal="right" vertical="center"/>
    </xf>
    <xf numFmtId="4" fontId="42" fillId="13" borderId="24" applyNumberFormat="0" applyProtection="0">
      <alignment horizontal="right" vertical="center"/>
    </xf>
    <xf numFmtId="4" fontId="42" fillId="14" borderId="24" applyNumberFormat="0" applyProtection="0">
      <alignment horizontal="right" vertical="center"/>
    </xf>
    <xf numFmtId="4" fontId="42" fillId="15" borderId="24" applyNumberFormat="0" applyProtection="0">
      <alignment horizontal="right" vertical="center"/>
    </xf>
    <xf numFmtId="4" fontId="42" fillId="16" borderId="24" applyNumberFormat="0" applyProtection="0">
      <alignment horizontal="right" vertical="center"/>
    </xf>
    <xf numFmtId="4" fontId="44" fillId="17" borderId="24" applyNumberFormat="0" applyProtection="0">
      <alignment horizontal="left" vertical="center" indent="1"/>
    </xf>
    <xf numFmtId="4" fontId="42" fillId="18" borderId="25" applyNumberFormat="0" applyProtection="0">
      <alignment horizontal="left" vertical="center" indent="1"/>
    </xf>
    <xf numFmtId="4" fontId="45" fillId="19" borderId="0" applyNumberFormat="0" applyProtection="0">
      <alignment horizontal="left" vertical="center" indent="1"/>
    </xf>
    <xf numFmtId="0" fontId="33" fillId="7" borderId="24" applyNumberFormat="0" applyProtection="0">
      <alignment horizontal="left" vertical="center" indent="1"/>
    </xf>
    <xf numFmtId="4" fontId="42" fillId="18" borderId="24" applyNumberFormat="0" applyProtection="0">
      <alignment horizontal="left" vertical="center" indent="1"/>
    </xf>
    <xf numFmtId="4" fontId="42" fillId="20" borderId="24" applyNumberFormat="0" applyProtection="0">
      <alignment horizontal="left" vertical="center" indent="1"/>
    </xf>
    <xf numFmtId="0" fontId="33" fillId="20" borderId="24" applyNumberFormat="0" applyProtection="0">
      <alignment horizontal="left" vertical="center" indent="1"/>
    </xf>
    <xf numFmtId="0" fontId="33" fillId="20" borderId="24" applyNumberFormat="0" applyProtection="0">
      <alignment horizontal="left" vertical="center" indent="1"/>
    </xf>
    <xf numFmtId="0" fontId="33" fillId="21" borderId="24" applyNumberFormat="0" applyProtection="0">
      <alignment horizontal="left" vertical="center" indent="1"/>
    </xf>
    <xf numFmtId="0" fontId="33" fillId="21" borderId="24" applyNumberFormat="0" applyProtection="0">
      <alignment horizontal="left" vertical="center" indent="1"/>
    </xf>
    <xf numFmtId="0" fontId="33" fillId="4" borderId="24" applyNumberFormat="0" applyProtection="0">
      <alignment horizontal="left" vertical="center" indent="1"/>
    </xf>
    <xf numFmtId="0" fontId="33" fillId="4" borderId="24" applyNumberFormat="0" applyProtection="0">
      <alignment horizontal="left" vertical="center" indent="1"/>
    </xf>
    <xf numFmtId="0" fontId="33" fillId="7" borderId="24" applyNumberFormat="0" applyProtection="0">
      <alignment horizontal="left" vertical="center" indent="1"/>
    </xf>
    <xf numFmtId="0" fontId="33" fillId="7" borderId="24" applyNumberFormat="0" applyProtection="0">
      <alignment horizontal="left" vertical="center" indent="1"/>
    </xf>
    <xf numFmtId="4" fontId="42" fillId="22" borderId="24" applyNumberFormat="0" applyProtection="0">
      <alignment vertical="center"/>
    </xf>
    <xf numFmtId="4" fontId="43" fillId="22" borderId="24" applyNumberFormat="0" applyProtection="0">
      <alignment vertical="center"/>
    </xf>
    <xf numFmtId="4" fontId="42" fillId="22" borderId="24" applyNumberFormat="0" applyProtection="0">
      <alignment horizontal="left" vertical="center" indent="1"/>
    </xf>
    <xf numFmtId="4" fontId="42" fillId="22" borderId="24" applyNumberFormat="0" applyProtection="0">
      <alignment horizontal="left" vertical="center" indent="1"/>
    </xf>
    <xf numFmtId="4" fontId="42" fillId="18" borderId="24" applyNumberFormat="0" applyProtection="0">
      <alignment horizontal="right" vertical="center"/>
    </xf>
    <xf numFmtId="4" fontId="43" fillId="18" borderId="24" applyNumberFormat="0" applyProtection="0">
      <alignment horizontal="right" vertical="center"/>
    </xf>
    <xf numFmtId="0" fontId="33" fillId="7" borderId="24" applyNumberFormat="0" applyProtection="0">
      <alignment horizontal="left" vertical="center" indent="1"/>
    </xf>
    <xf numFmtId="0" fontId="33" fillId="7" borderId="24" applyNumberFormat="0" applyProtection="0">
      <alignment horizontal="left" vertical="center" indent="1"/>
    </xf>
    <xf numFmtId="0" fontId="46" fillId="0" borderId="0"/>
    <xf numFmtId="4" fontId="47" fillId="18" borderId="24" applyNumberFormat="0" applyProtection="0">
      <alignment horizontal="right" vertical="center"/>
    </xf>
    <xf numFmtId="0" fontId="33" fillId="0" borderId="0"/>
    <xf numFmtId="0" fontId="48" fillId="31" borderId="0" applyNumberFormat="0" applyBorder="0" applyAlignment="0" applyProtection="0"/>
    <xf numFmtId="0" fontId="40" fillId="30" borderId="0" applyNumberFormat="0" applyBorder="0" applyAlignment="0" applyProtection="0"/>
    <xf numFmtId="0" fontId="48" fillId="25" borderId="0" applyNumberFormat="0" applyBorder="0" applyAlignment="0" applyProtection="0"/>
    <xf numFmtId="0" fontId="48" fillId="28" borderId="0" applyNumberFormat="0" applyBorder="0" applyAlignment="0" applyProtection="0"/>
    <xf numFmtId="0" fontId="40" fillId="34" borderId="0" applyNumberFormat="0" applyBorder="0" applyAlignment="0" applyProtection="0"/>
    <xf numFmtId="0" fontId="40" fillId="27" borderId="0" applyNumberFormat="0" applyBorder="0" applyAlignment="0" applyProtection="0"/>
    <xf numFmtId="0" fontId="40" fillId="35" borderId="0" applyNumberFormat="0" applyBorder="0" applyAlignment="0" applyProtection="0"/>
    <xf numFmtId="0" fontId="40" fillId="32" borderId="0" applyNumberFormat="0" applyBorder="0" applyAlignment="0" applyProtection="0"/>
    <xf numFmtId="0" fontId="40" fillId="24" borderId="0" applyNumberFormat="0" applyBorder="0" applyAlignment="0" applyProtection="0"/>
    <xf numFmtId="0" fontId="40" fillId="33" borderId="0" applyNumberFormat="0" applyBorder="0" applyAlignment="0" applyProtection="0"/>
    <xf numFmtId="0" fontId="40" fillId="26" borderId="0" applyNumberFormat="0" applyBorder="0" applyAlignment="0" applyProtection="0"/>
    <xf numFmtId="0" fontId="40" fillId="29" borderId="0" applyNumberFormat="0" applyBorder="0" applyAlignment="0" applyProtection="0"/>
    <xf numFmtId="0" fontId="40" fillId="36" borderId="0" applyNumberFormat="0" applyBorder="0" applyAlignment="0" applyProtection="0"/>
    <xf numFmtId="0" fontId="48" fillId="37" borderId="0" applyNumberFormat="0" applyBorder="0" applyAlignment="0" applyProtection="0"/>
    <xf numFmtId="0" fontId="48" fillId="27" borderId="0" applyNumberFormat="0" applyBorder="0" applyAlignment="0" applyProtection="0"/>
    <xf numFmtId="0" fontId="40" fillId="26" borderId="0" applyNumberFormat="0" applyBorder="0" applyAlignment="0" applyProtection="0"/>
    <xf numFmtId="0" fontId="48" fillId="25" borderId="0" applyNumberFormat="0" applyBorder="0" applyAlignment="0" applyProtection="0"/>
    <xf numFmtId="0" fontId="40" fillId="23" borderId="0" applyNumberFormat="0" applyBorder="0" applyAlignment="0" applyProtection="0"/>
    <xf numFmtId="0" fontId="49" fillId="39" borderId="26" applyNumberFormat="0">
      <protection locked="0"/>
    </xf>
    <xf numFmtId="0" fontId="50" fillId="38" borderId="27" applyBorder="0"/>
    <xf numFmtId="0" fontId="49" fillId="40" borderId="3"/>
    <xf numFmtId="0" fontId="51" fillId="0" borderId="0" applyNumberFormat="0" applyFill="0" applyBorder="0" applyAlignment="0" applyProtection="0"/>
  </cellStyleXfs>
  <cellXfs count="125">
    <xf numFmtId="0" fontId="0" fillId="0" borderId="0" xfId="0"/>
    <xf numFmtId="0" fontId="5" fillId="2" borderId="7" xfId="0" applyFont="1" applyFill="1" applyBorder="1" applyAlignment="1">
      <alignment vertical="center" wrapText="1"/>
    </xf>
    <xf numFmtId="0" fontId="0" fillId="0" borderId="0" xfId="0" applyAlignment="1">
      <alignment vertical="top" wrapText="1"/>
    </xf>
    <xf numFmtId="0" fontId="4" fillId="0" borderId="0" xfId="0" applyFont="1" applyAlignment="1">
      <alignment vertical="top"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xf>
    <xf numFmtId="0" fontId="8" fillId="0" borderId="0" xfId="0" applyFont="1" applyAlignment="1">
      <alignment horizontal="right" vertical="center"/>
    </xf>
    <xf numFmtId="0" fontId="9" fillId="0" borderId="0" xfId="0" applyFont="1" applyAlignment="1">
      <alignment horizontal="right"/>
    </xf>
    <xf numFmtId="0" fontId="10" fillId="0" borderId="0" xfId="0" applyFont="1" applyAlignment="1">
      <alignment horizontal="center"/>
    </xf>
    <xf numFmtId="0" fontId="11" fillId="0" borderId="0" xfId="0" applyFont="1" applyAlignment="1">
      <alignment horizontal="right"/>
    </xf>
    <xf numFmtId="0" fontId="0" fillId="0" borderId="0" xfId="0" applyBorder="1" applyAlignment="1">
      <alignment horizontal="left" vertical="top" wrapText="1"/>
    </xf>
    <xf numFmtId="0" fontId="13"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15" fillId="0" borderId="0" xfId="0" applyFont="1" applyFill="1" applyAlignment="1">
      <alignment horizontal="left" vertical="top" wrapText="1"/>
    </xf>
    <xf numFmtId="0" fontId="15" fillId="0" borderId="0" xfId="0" applyFont="1" applyFill="1" applyBorder="1" applyAlignment="1">
      <alignment horizontal="left" vertical="top" wrapText="1"/>
    </xf>
    <xf numFmtId="0" fontId="13" fillId="0" borderId="0" xfId="0" applyFont="1" applyAlignment="1">
      <alignment horizontal="left" vertical="top" wrapText="1"/>
    </xf>
    <xf numFmtId="164" fontId="15" fillId="0" borderId="0" xfId="0" applyNumberFormat="1" applyFont="1" applyAlignment="1">
      <alignment horizontal="left" vertical="top" wrapText="1"/>
    </xf>
    <xf numFmtId="10" fontId="15" fillId="0" borderId="0" xfId="0" applyNumberFormat="1" applyFont="1" applyAlignment="1">
      <alignment horizontal="left" vertical="top" wrapText="1"/>
    </xf>
    <xf numFmtId="0" fontId="17" fillId="2" borderId="7" xfId="0" applyFont="1" applyFill="1" applyBorder="1" applyAlignment="1">
      <alignment horizontal="left" vertical="top" wrapText="1"/>
    </xf>
    <xf numFmtId="0" fontId="17" fillId="2" borderId="1" xfId="0" applyFont="1" applyFill="1" applyBorder="1" applyAlignment="1">
      <alignment horizontal="left" vertical="top"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14" xfId="0" applyFont="1" applyFill="1" applyBorder="1" applyAlignment="1">
      <alignment horizontal="left" vertical="top" wrapText="1"/>
    </xf>
    <xf numFmtId="0" fontId="15" fillId="2" borderId="7" xfId="0" applyFont="1" applyFill="1" applyBorder="1" applyAlignment="1">
      <alignment horizontal="left" vertical="top" wrapText="1"/>
    </xf>
    <xf numFmtId="0" fontId="13" fillId="0" borderId="3" xfId="0" applyFont="1" applyFill="1" applyBorder="1" applyAlignment="1">
      <alignment horizontal="left" vertical="top" wrapText="1"/>
    </xf>
    <xf numFmtId="0" fontId="5" fillId="0" borderId="0" xfId="0" applyFont="1" applyFill="1" applyBorder="1" applyAlignment="1">
      <alignment vertical="center" wrapText="1"/>
    </xf>
    <xf numFmtId="0" fontId="15" fillId="0" borderId="15" xfId="0" applyFont="1" applyBorder="1" applyAlignment="1">
      <alignment horizontal="left" vertical="top" wrapText="1"/>
    </xf>
    <xf numFmtId="0" fontId="13" fillId="2" borderId="18" xfId="0" applyFont="1" applyFill="1" applyBorder="1" applyAlignment="1">
      <alignment horizontal="left" vertical="top" wrapText="1"/>
    </xf>
    <xf numFmtId="0" fontId="13" fillId="0" borderId="0" xfId="0" applyFont="1" applyBorder="1" applyAlignment="1">
      <alignment horizontal="center" vertical="top" wrapText="1"/>
    </xf>
    <xf numFmtId="0" fontId="13" fillId="0" borderId="0" xfId="0" applyFont="1" applyBorder="1" applyAlignment="1">
      <alignment horizontal="left" vertical="top" wrapText="1"/>
    </xf>
    <xf numFmtId="49" fontId="15" fillId="0" borderId="0" xfId="0" applyNumberFormat="1" applyFont="1" applyBorder="1" applyAlignment="1">
      <alignment horizontal="left" vertical="top" wrapText="1"/>
    </xf>
    <xf numFmtId="0" fontId="15" fillId="0" borderId="2" xfId="0" applyFont="1" applyBorder="1" applyAlignment="1">
      <alignment horizontal="left" vertical="top" wrapText="1"/>
    </xf>
    <xf numFmtId="0" fontId="15" fillId="2" borderId="6" xfId="0" applyFont="1" applyFill="1" applyBorder="1" applyAlignment="1">
      <alignment horizontal="left" vertical="top" wrapText="1"/>
    </xf>
    <xf numFmtId="0" fontId="13" fillId="0" borderId="12" xfId="0" applyFont="1" applyFill="1" applyBorder="1" applyAlignment="1">
      <alignment horizontal="left" vertical="top" wrapText="1"/>
    </xf>
    <xf numFmtId="0" fontId="0" fillId="0" borderId="0" xfId="0" applyFill="1" applyBorder="1" applyAlignment="1">
      <alignment horizontal="left" vertical="top" wrapText="1"/>
    </xf>
    <xf numFmtId="164" fontId="15" fillId="0" borderId="0"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1" fillId="3" borderId="0" xfId="0" applyFont="1" applyFill="1" applyAlignment="1">
      <alignment horizontal="left"/>
    </xf>
    <xf numFmtId="165" fontId="12" fillId="3" borderId="0" xfId="0" applyNumberFormat="1" applyFont="1" applyFill="1" applyAlignment="1">
      <alignment horizontal="left" vertical="top"/>
    </xf>
    <xf numFmtId="0" fontId="27" fillId="0" borderId="0" xfId="0" applyFont="1" applyAlignment="1">
      <alignment horizontal="left"/>
    </xf>
    <xf numFmtId="49" fontId="15" fillId="0" borderId="0" xfId="0" applyNumberFormat="1" applyFont="1" applyAlignment="1">
      <alignment horizontal="left" vertical="top" wrapText="1"/>
    </xf>
    <xf numFmtId="49" fontId="15" fillId="0" borderId="3" xfId="0" applyNumberFormat="1" applyFont="1" applyBorder="1" applyAlignment="1">
      <alignment horizontal="left" vertical="top" wrapText="1"/>
    </xf>
    <xf numFmtId="0" fontId="15" fillId="0" borderId="0" xfId="0" applyFont="1" applyAlignment="1">
      <alignment horizontal="left" vertical="top" wrapText="1"/>
    </xf>
    <xf numFmtId="0" fontId="0" fillId="0" borderId="0" xfId="0" applyBorder="1" applyAlignment="1">
      <alignment vertical="center" wrapText="1"/>
    </xf>
    <xf numFmtId="0" fontId="15" fillId="0" borderId="13"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horizontal="left" vertical="top" wrapText="1"/>
    </xf>
    <xf numFmtId="164" fontId="14" fillId="0" borderId="0" xfId="0" applyNumberFormat="1" applyFont="1" applyFill="1" applyBorder="1" applyAlignment="1">
      <alignment horizontal="center" vertical="top" wrapText="1"/>
    </xf>
    <xf numFmtId="164" fontId="13" fillId="0" borderId="0" xfId="0" applyNumberFormat="1" applyFont="1" applyBorder="1" applyAlignment="1">
      <alignment horizontal="center" vertical="top" wrapText="1"/>
    </xf>
    <xf numFmtId="164" fontId="13" fillId="2" borderId="7" xfId="0" applyNumberFormat="1" applyFont="1" applyFill="1" applyBorder="1" applyAlignment="1">
      <alignment horizontal="left" vertical="top" wrapText="1"/>
    </xf>
    <xf numFmtId="164" fontId="15" fillId="0" borderId="0" xfId="0" applyNumberFormat="1" applyFont="1" applyBorder="1" applyAlignment="1">
      <alignment horizontal="left" vertical="top" wrapText="1"/>
    </xf>
    <xf numFmtId="0" fontId="0" fillId="0" borderId="0" xfId="0" applyAlignment="1">
      <alignment vertical="top" wrapText="1"/>
    </xf>
    <xf numFmtId="49" fontId="13" fillId="0" borderId="5" xfId="0" applyNumberFormat="1" applyFont="1" applyBorder="1" applyAlignment="1">
      <alignment horizontal="left" vertical="top" wrapText="1"/>
    </xf>
    <xf numFmtId="49" fontId="14" fillId="0" borderId="0" xfId="0" applyNumberFormat="1" applyFont="1" applyBorder="1" applyAlignment="1">
      <alignment horizontal="center" vertical="center" wrapText="1"/>
    </xf>
    <xf numFmtId="49" fontId="15" fillId="0" borderId="17" xfId="0" applyNumberFormat="1" applyFont="1" applyBorder="1" applyAlignment="1">
      <alignment horizontal="left" vertical="top" wrapText="1"/>
    </xf>
    <xf numFmtId="0" fontId="31" fillId="0" borderId="0" xfId="0" applyFont="1" applyAlignment="1">
      <alignment horizontal="left"/>
    </xf>
    <xf numFmtId="0" fontId="0" fillId="3" borderId="0" xfId="0" applyFill="1"/>
    <xf numFmtId="0" fontId="0" fillId="0" borderId="0" xfId="0" applyAlignment="1">
      <alignment horizontal="left"/>
    </xf>
    <xf numFmtId="0" fontId="15" fillId="0" borderId="0" xfId="0" applyFont="1" applyAlignment="1">
      <alignment horizontal="left" vertical="top" wrapText="1"/>
    </xf>
    <xf numFmtId="0" fontId="15" fillId="0" borderId="0" xfId="0" applyFont="1" applyBorder="1" applyAlignment="1">
      <alignment horizontal="left" vertical="top" wrapText="1"/>
    </xf>
    <xf numFmtId="0" fontId="29" fillId="3" borderId="0" xfId="1" applyFill="1"/>
    <xf numFmtId="0" fontId="0" fillId="0" borderId="0" xfId="0" applyAlignment="1">
      <alignment horizontal="left" vertical="top" wrapText="1"/>
    </xf>
    <xf numFmtId="0" fontId="15" fillId="0" borderId="0" xfId="0" applyFont="1" applyAlignment="1">
      <alignment horizontal="left" vertical="top" wrapText="1"/>
    </xf>
    <xf numFmtId="0" fontId="15" fillId="0" borderId="0" xfId="0" applyFont="1" applyBorder="1" applyAlignment="1">
      <alignment horizontal="left" vertical="top" wrapText="1"/>
    </xf>
    <xf numFmtId="0" fontId="0" fillId="0" borderId="0" xfId="0" applyBorder="1" applyAlignment="1">
      <alignment horizontal="left" vertical="top" wrapText="1"/>
    </xf>
    <xf numFmtId="0" fontId="11" fillId="0" borderId="0" xfId="0" applyFont="1" applyAlignment="1">
      <alignment horizontal="center" vertical="top" wrapText="1"/>
    </xf>
    <xf numFmtId="0" fontId="26" fillId="0" borderId="0" xfId="0" applyFont="1" applyAlignment="1">
      <alignment horizontal="center"/>
    </xf>
    <xf numFmtId="0" fontId="19" fillId="0" borderId="0" xfId="0" applyFont="1" applyBorder="1" applyAlignment="1">
      <alignment horizontal="left" vertical="top" wrapText="1"/>
    </xf>
    <xf numFmtId="0" fontId="13"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3" borderId="3" xfId="0" applyFont="1" applyFill="1" applyBorder="1" applyAlignment="1">
      <alignment horizontal="left" vertical="top" wrapText="1"/>
    </xf>
    <xf numFmtId="0" fontId="0" fillId="0" borderId="0" xfId="0" applyAlignment="1">
      <alignment horizontal="left" vertical="top" wrapText="1"/>
    </xf>
    <xf numFmtId="0" fontId="18" fillId="0" borderId="8" xfId="0" applyFont="1" applyFill="1" applyBorder="1" applyAlignment="1">
      <alignment horizontal="center" vertical="top" wrapText="1"/>
    </xf>
    <xf numFmtId="0" fontId="0" fillId="0" borderId="8" xfId="0" applyBorder="1" applyAlignment="1">
      <alignment horizontal="center" wrapText="1"/>
    </xf>
    <xf numFmtId="0" fontId="25" fillId="0" borderId="0" xfId="0" applyFont="1" applyAlignment="1">
      <alignment horizontal="left" vertical="top" wrapText="1"/>
    </xf>
    <xf numFmtId="0" fontId="30" fillId="0" borderId="0" xfId="0" applyFont="1" applyAlignment="1">
      <alignment horizontal="left" vertical="top" wrapText="1"/>
    </xf>
    <xf numFmtId="0" fontId="0" fillId="3" borderId="3" xfId="0" applyFill="1" applyBorder="1" applyAlignment="1">
      <alignment horizontal="left" vertical="top" wrapText="1"/>
    </xf>
    <xf numFmtId="0" fontId="19" fillId="0" borderId="0" xfId="0" applyFont="1" applyFill="1" applyBorder="1" applyAlignment="1">
      <alignment horizontal="left" vertical="top" wrapText="1"/>
    </xf>
    <xf numFmtId="0" fontId="22" fillId="0" borderId="0" xfId="0" applyFont="1" applyBorder="1" applyAlignment="1">
      <alignment horizontal="left" vertical="top" wrapText="1"/>
    </xf>
    <xf numFmtId="0" fontId="16" fillId="0" borderId="3" xfId="0" applyFont="1" applyBorder="1" applyAlignment="1">
      <alignment horizontal="left" vertical="top" wrapText="1"/>
    </xf>
    <xf numFmtId="0" fontId="0" fillId="0" borderId="3" xfId="0" applyBorder="1" applyAlignment="1">
      <alignment horizontal="left" vertical="top" wrapText="1"/>
    </xf>
    <xf numFmtId="0" fontId="18" fillId="0" borderId="8" xfId="0" applyFont="1" applyBorder="1" applyAlignment="1">
      <alignment horizontal="center" vertical="center" wrapText="1"/>
    </xf>
    <xf numFmtId="0" fontId="0" fillId="0" borderId="8" xfId="0" applyBorder="1" applyAlignment="1">
      <alignment vertical="center" wrapText="1"/>
    </xf>
    <xf numFmtId="15" fontId="15" fillId="3" borderId="3" xfId="0" applyNumberFormat="1" applyFont="1" applyFill="1" applyBorder="1" applyAlignment="1">
      <alignment horizontal="left" vertical="top" wrapText="1"/>
    </xf>
    <xf numFmtId="164" fontId="15" fillId="2" borderId="9" xfId="0" applyNumberFormat="1" applyFont="1" applyFill="1" applyBorder="1" applyAlignment="1">
      <alignment horizontal="left" vertical="top" wrapText="1"/>
    </xf>
    <xf numFmtId="164" fontId="13" fillId="2" borderId="11" xfId="0" applyNumberFormat="1" applyFont="1" applyFill="1" applyBorder="1" applyAlignment="1">
      <alignment horizontal="left" vertical="top" wrapText="1"/>
    </xf>
    <xf numFmtId="49" fontId="15" fillId="2" borderId="20" xfId="0" applyNumberFormat="1" applyFont="1" applyFill="1" applyBorder="1" applyAlignment="1">
      <alignment horizontal="left" vertical="top" wrapText="1"/>
    </xf>
    <xf numFmtId="164" fontId="13" fillId="2" borderId="12" xfId="0" applyNumberFormat="1" applyFont="1" applyFill="1" applyBorder="1" applyAlignment="1">
      <alignment horizontal="left" vertical="top" wrapText="1"/>
    </xf>
    <xf numFmtId="0" fontId="15" fillId="0" borderId="16" xfId="0" applyFont="1" applyFill="1" applyBorder="1" applyAlignment="1">
      <alignment vertical="top" wrapText="1"/>
    </xf>
    <xf numFmtId="0" fontId="15" fillId="0" borderId="19" xfId="0" applyFont="1" applyFill="1" applyBorder="1" applyAlignment="1">
      <alignment vertical="top" wrapText="1"/>
    </xf>
    <xf numFmtId="5" fontId="15" fillId="0" borderId="3" xfId="26" applyNumberFormat="1" applyFont="1" applyFill="1" applyBorder="1" applyAlignment="1">
      <alignment horizontal="right" vertical="top"/>
    </xf>
    <xf numFmtId="5" fontId="34" fillId="0" borderId="5" xfId="30" applyNumberFormat="1" applyFont="1" applyFill="1" applyBorder="1" applyAlignment="1">
      <alignment horizontal="right" vertical="top" wrapText="1"/>
    </xf>
    <xf numFmtId="5" fontId="34" fillId="0" borderId="3" xfId="30" applyNumberFormat="1" applyFont="1" applyFill="1" applyBorder="1" applyAlignment="1">
      <alignment horizontal="right" vertical="top" wrapText="1"/>
    </xf>
    <xf numFmtId="164" fontId="15" fillId="2" borderId="3" xfId="0" applyNumberFormat="1" applyFont="1" applyFill="1" applyBorder="1" applyAlignment="1">
      <alignment horizontal="center" vertical="top" wrapText="1"/>
    </xf>
    <xf numFmtId="0" fontId="15" fillId="0" borderId="3" xfId="0"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3" borderId="3" xfId="0" applyNumberFormat="1" applyFont="1" applyFill="1" applyBorder="1" applyAlignment="1">
      <alignment horizontal="center" vertical="top" wrapText="1"/>
    </xf>
    <xf numFmtId="164" fontId="15" fillId="0" borderId="3" xfId="0" applyNumberFormat="1" applyFont="1" applyFill="1" applyBorder="1" applyAlignment="1">
      <alignment horizontal="center" vertical="top" wrapText="1"/>
    </xf>
    <xf numFmtId="49" fontId="15" fillId="2" borderId="5" xfId="0" applyNumberFormat="1" applyFont="1" applyFill="1" applyBorder="1" applyAlignment="1">
      <alignment horizontal="center" vertical="top" wrapText="1"/>
    </xf>
    <xf numFmtId="49" fontId="15"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center" wrapText="1"/>
    </xf>
    <xf numFmtId="164" fontId="15" fillId="2" borderId="2" xfId="0" applyNumberFormat="1" applyFont="1" applyFill="1" applyBorder="1" applyAlignment="1">
      <alignment horizontal="center" vertical="top" wrapText="1"/>
    </xf>
    <xf numFmtId="0" fontId="15" fillId="3" borderId="2" xfId="0" applyFont="1" applyFill="1" applyBorder="1" applyAlignment="1">
      <alignment horizontal="center" vertical="top" wrapText="1"/>
    </xf>
    <xf numFmtId="0" fontId="15" fillId="3" borderId="13" xfId="0" applyFont="1" applyFill="1" applyBorder="1" applyAlignment="1">
      <alignment horizontal="center" vertical="top" wrapText="1"/>
    </xf>
    <xf numFmtId="164" fontId="15" fillId="3" borderId="3" xfId="0" applyNumberFormat="1" applyFont="1" applyFill="1" applyBorder="1" applyAlignment="1">
      <alignment horizontal="center" vertical="top" wrapText="1"/>
    </xf>
    <xf numFmtId="164" fontId="15" fillId="3" borderId="5" xfId="0" applyNumberFormat="1" applyFont="1" applyFill="1" applyBorder="1" applyAlignment="1">
      <alignment horizontal="center" vertical="top" wrapText="1"/>
    </xf>
    <xf numFmtId="164" fontId="15" fillId="3" borderId="13" xfId="0" applyNumberFormat="1" applyFont="1" applyFill="1" applyBorder="1" applyAlignment="1">
      <alignment horizontal="center" vertical="top" wrapText="1"/>
    </xf>
    <xf numFmtId="164" fontId="15" fillId="2"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top" wrapText="1"/>
    </xf>
    <xf numFmtId="164" fontId="15" fillId="2" borderId="5" xfId="0" applyNumberFormat="1" applyFont="1" applyFill="1" applyBorder="1" applyAlignment="1">
      <alignment horizontal="center" vertical="top" wrapText="1"/>
    </xf>
    <xf numFmtId="0" fontId="15" fillId="0" borderId="4" xfId="0" applyFont="1" applyFill="1" applyBorder="1" applyAlignment="1">
      <alignment vertical="top" wrapText="1"/>
    </xf>
    <xf numFmtId="5" fontId="15" fillId="0" borderId="5" xfId="26" applyNumberFormat="1" applyFont="1" applyFill="1" applyBorder="1" applyAlignment="1">
      <alignment horizontal="right" vertical="top"/>
    </xf>
    <xf numFmtId="0" fontId="15" fillId="2" borderId="28" xfId="0" applyFont="1" applyFill="1" applyBorder="1" applyAlignment="1">
      <alignment horizontal="left" vertical="top" wrapText="1"/>
    </xf>
    <xf numFmtId="164" fontId="15" fillId="2" borderId="22" xfId="0" applyNumberFormat="1" applyFont="1" applyFill="1" applyBorder="1" applyAlignment="1">
      <alignment horizontal="center" vertical="top" wrapText="1"/>
    </xf>
    <xf numFmtId="5" fontId="34" fillId="0" borderId="2" xfId="30" applyNumberFormat="1" applyFont="1" applyFill="1" applyBorder="1" applyAlignment="1">
      <alignment horizontal="right" vertical="top" wrapText="1"/>
    </xf>
    <xf numFmtId="0" fontId="13" fillId="0" borderId="5" xfId="0" applyFont="1" applyFill="1" applyBorder="1" applyAlignment="1">
      <alignment horizontal="left" vertical="top" wrapText="1"/>
    </xf>
    <xf numFmtId="0" fontId="15" fillId="0" borderId="21" xfId="0" applyFont="1" applyFill="1" applyBorder="1" applyAlignment="1">
      <alignment vertical="top" wrapText="1"/>
    </xf>
    <xf numFmtId="164" fontId="15" fillId="2" borderId="6" xfId="0" applyNumberFormat="1" applyFont="1" applyFill="1" applyBorder="1" applyAlignment="1">
      <alignment horizontal="center" vertical="top" wrapText="1"/>
    </xf>
    <xf numFmtId="5" fontId="34" fillId="0" borderId="6" xfId="30" applyNumberFormat="1" applyFont="1" applyFill="1" applyBorder="1" applyAlignment="1">
      <alignment horizontal="right" vertical="top" wrapText="1"/>
    </xf>
    <xf numFmtId="5" fontId="34" fillId="0" borderId="28" xfId="30" applyNumberFormat="1" applyFont="1" applyFill="1" applyBorder="1" applyAlignment="1">
      <alignment horizontal="right" vertical="top" wrapText="1"/>
    </xf>
  </cellXfs>
  <cellStyles count="160">
    <cellStyle name="Accent1 - 20%" xfId="155"/>
    <cellStyle name="Accent1 - 40%" xfId="146"/>
    <cellStyle name="Accent1 - 60%" xfId="154"/>
    <cellStyle name="Accent2 - 20%" xfId="148"/>
    <cellStyle name="Accent2 - 40%" xfId="143"/>
    <cellStyle name="Accent2 - 60%" xfId="141"/>
    <cellStyle name="Accent3 - 20%" xfId="149"/>
    <cellStyle name="Accent3 - 40%" xfId="139"/>
    <cellStyle name="Accent3 - 60%" xfId="138"/>
    <cellStyle name="Accent4 - 20%" xfId="153"/>
    <cellStyle name="Accent4 - 40%" xfId="145"/>
    <cellStyle name="Accent4 - 60%" xfId="152"/>
    <cellStyle name="Accent5 - 20%" xfId="147"/>
    <cellStyle name="Accent5 - 40%" xfId="142"/>
    <cellStyle name="Accent5 - 60%" xfId="140"/>
    <cellStyle name="Accent6 - 20%" xfId="144"/>
    <cellStyle name="Accent6 - 40%" xfId="150"/>
    <cellStyle name="Accent6 - 60%" xfId="151"/>
    <cellStyle name="Comma" xfId="26" builtinId="3"/>
    <cellStyle name="Comma 10" xfId="52"/>
    <cellStyle name="Comma 11" xfId="53"/>
    <cellStyle name="Comma 2" xfId="6"/>
    <cellStyle name="Comma 2 2" xfId="11"/>
    <cellStyle name="Comma 2 2 2" xfId="21"/>
    <cellStyle name="Comma 2 2 2 2" xfId="30"/>
    <cellStyle name="Comma 2 2 3" xfId="29"/>
    <cellStyle name="Comma 2 3" xfId="16"/>
    <cellStyle name="Comma 2 3 2" xfId="31"/>
    <cellStyle name="Comma 2 4" xfId="28"/>
    <cellStyle name="Comma 3" xfId="51"/>
    <cellStyle name="Comma 3 2" xfId="54"/>
    <cellStyle name="Comma 3 3" xfId="55"/>
    <cellStyle name="Comma 4" xfId="56"/>
    <cellStyle name="Comma 4 2" xfId="57"/>
    <cellStyle name="Comma 5" xfId="58"/>
    <cellStyle name="Comma 5 2" xfId="59"/>
    <cellStyle name="Comma 5 3" xfId="60"/>
    <cellStyle name="Comma 5 4" xfId="61"/>
    <cellStyle name="Comma 6" xfId="62"/>
    <cellStyle name="Comma 6 2" xfId="63"/>
    <cellStyle name="Comma 6 3" xfId="64"/>
    <cellStyle name="Comma 7" xfId="65"/>
    <cellStyle name="Comma 7 2" xfId="66"/>
    <cellStyle name="Comma 7 3" xfId="67"/>
    <cellStyle name="Comma 8" xfId="68"/>
    <cellStyle name="Comma 8 2" xfId="69"/>
    <cellStyle name="Comma 9" xfId="70"/>
    <cellStyle name="Currency 2" xfId="71"/>
    <cellStyle name="Currency 3" xfId="72"/>
    <cellStyle name="Hyperlink" xfId="1" builtinId="8"/>
    <cellStyle name="Hyperlink 2" xfId="49"/>
    <cellStyle name="Normal" xfId="0" builtinId="0"/>
    <cellStyle name="Normal 10" xfId="73"/>
    <cellStyle name="Normal 10 2" xfId="74"/>
    <cellStyle name="Normal 11" xfId="75"/>
    <cellStyle name="Normal 11 2" xfId="76"/>
    <cellStyle name="Normal 12" xfId="77"/>
    <cellStyle name="Normal 13" xfId="78"/>
    <cellStyle name="Normal 14" xfId="79"/>
    <cellStyle name="Normal 15" xfId="80"/>
    <cellStyle name="Normal 16" xfId="81"/>
    <cellStyle name="Normal 17" xfId="82"/>
    <cellStyle name="Normal 18" xfId="83"/>
    <cellStyle name="Normal 2" xfId="4"/>
    <cellStyle name="Normal 2 2" xfId="5"/>
    <cellStyle name="Normal 2 2 2" xfId="8"/>
    <cellStyle name="Normal 2 2 2 2" xfId="13"/>
    <cellStyle name="Normal 2 2 2 2 2" xfId="23"/>
    <cellStyle name="Normal 2 2 2 2 2 2" xfId="34"/>
    <cellStyle name="Normal 2 2 2 2 3" xfId="33"/>
    <cellStyle name="Normal 2 2 2 3" xfId="18"/>
    <cellStyle name="Normal 2 2 2 3 2" xfId="35"/>
    <cellStyle name="Normal 2 2 2 4" xfId="32"/>
    <cellStyle name="Normal 2 3" xfId="10"/>
    <cellStyle name="Normal 2 3 2" xfId="20"/>
    <cellStyle name="Normal 2 3 2 2" xfId="37"/>
    <cellStyle name="Normal 2 3 3" xfId="36"/>
    <cellStyle name="Normal 2 4" xfId="15"/>
    <cellStyle name="Normal 2 4 2" xfId="38"/>
    <cellStyle name="Normal 3" xfId="7"/>
    <cellStyle name="Normal 3 2" xfId="12"/>
    <cellStyle name="Normal 3 2 2" xfId="22"/>
    <cellStyle name="Normal 3 2 2 2" xfId="41"/>
    <cellStyle name="Normal 3 2 3" xfId="40"/>
    <cellStyle name="Normal 3 3" xfId="17"/>
    <cellStyle name="Normal 3 3 2" xfId="42"/>
    <cellStyle name="Normal 3 4" xfId="39"/>
    <cellStyle name="Normal 4" xfId="2"/>
    <cellStyle name="Normal 4 2" xfId="84"/>
    <cellStyle name="Normal 4 3" xfId="85"/>
    <cellStyle name="Normal 5" xfId="3"/>
    <cellStyle name="Normal 5 2" xfId="86"/>
    <cellStyle name="Normal 5 3" xfId="87"/>
    <cellStyle name="Normal 6" xfId="27"/>
    <cellStyle name="Normal 6 2" xfId="88"/>
    <cellStyle name="Normal 6 3" xfId="89"/>
    <cellStyle name="Normal 6 4" xfId="90"/>
    <cellStyle name="Normal 7" xfId="47"/>
    <cellStyle name="Normal 7 2" xfId="91"/>
    <cellStyle name="Normal 7 3" xfId="92"/>
    <cellStyle name="Normal 8" xfId="50"/>
    <cellStyle name="Normal 8 2" xfId="93"/>
    <cellStyle name="Normal 8 3" xfId="94"/>
    <cellStyle name="Normal 8 4" xfId="137"/>
    <cellStyle name="Normal 9" xfId="95"/>
    <cellStyle name="Normal 9 2" xfId="96"/>
    <cellStyle name="Normal 9 3" xfId="97"/>
    <cellStyle name="Note 2" xfId="98"/>
    <cellStyle name="Percent 2" xfId="9"/>
    <cellStyle name="Percent 2 2" xfId="14"/>
    <cellStyle name="Percent 2 2 2" xfId="24"/>
    <cellStyle name="Percent 2 2 2 2" xfId="45"/>
    <cellStyle name="Percent 2 2 3" xfId="44"/>
    <cellStyle name="Percent 2 3" xfId="19"/>
    <cellStyle name="Percent 2 3 2" xfId="46"/>
    <cellStyle name="Percent 2 4" xfId="43"/>
    <cellStyle name="Percent 3" xfId="25"/>
    <cellStyle name="Percent 4" xfId="48"/>
    <cellStyle name="SAPBEXaggData" xfId="99"/>
    <cellStyle name="SAPBEXaggDataEmph" xfId="100"/>
    <cellStyle name="SAPBEXaggItem" xfId="101"/>
    <cellStyle name="SAPBEXaggItemX" xfId="102"/>
    <cellStyle name="SAPBEXchaText" xfId="103"/>
    <cellStyle name="SAPBEXexcBad7" xfId="104"/>
    <cellStyle name="SAPBEXexcBad8" xfId="105"/>
    <cellStyle name="SAPBEXexcBad9" xfId="106"/>
    <cellStyle name="SAPBEXexcCritical4" xfId="107"/>
    <cellStyle name="SAPBEXexcCritical5" xfId="108"/>
    <cellStyle name="SAPBEXexcCritical6" xfId="109"/>
    <cellStyle name="SAPBEXexcGood1" xfId="110"/>
    <cellStyle name="SAPBEXexcGood2" xfId="111"/>
    <cellStyle name="SAPBEXexcGood3" xfId="112"/>
    <cellStyle name="SAPBEXfilterDrill" xfId="113"/>
    <cellStyle name="SAPBEXfilterItem" xfId="114"/>
    <cellStyle name="SAPBEXfilterText" xfId="115"/>
    <cellStyle name="SAPBEXformats" xfId="116"/>
    <cellStyle name="SAPBEXheaderItem" xfId="117"/>
    <cellStyle name="SAPBEXheaderText" xfId="118"/>
    <cellStyle name="SAPBEXHLevel0" xfId="119"/>
    <cellStyle name="SAPBEXHLevel0X" xfId="120"/>
    <cellStyle name="SAPBEXHLevel1" xfId="121"/>
    <cellStyle name="SAPBEXHLevel1X" xfId="122"/>
    <cellStyle name="SAPBEXHLevel2" xfId="123"/>
    <cellStyle name="SAPBEXHLevel2X" xfId="124"/>
    <cellStyle name="SAPBEXHLevel3" xfId="125"/>
    <cellStyle name="SAPBEXHLevel3X" xfId="126"/>
    <cellStyle name="SAPBEXinputData" xfId="156"/>
    <cellStyle name="SAPBEXItemHeader" xfId="157"/>
    <cellStyle name="SAPBEXresData" xfId="127"/>
    <cellStyle name="SAPBEXresDataEmph" xfId="128"/>
    <cellStyle name="SAPBEXresItem" xfId="129"/>
    <cellStyle name="SAPBEXresItemX" xfId="130"/>
    <cellStyle name="SAPBEXstdData" xfId="131"/>
    <cellStyle name="SAPBEXstdDataEmph" xfId="132"/>
    <cellStyle name="SAPBEXstdItem" xfId="133"/>
    <cellStyle name="SAPBEXstdItemX" xfId="134"/>
    <cellStyle name="SAPBEXtitle" xfId="135"/>
    <cellStyle name="SAPBEXunassignedItem" xfId="158"/>
    <cellStyle name="SAPBEXundefined" xfId="136"/>
    <cellStyle name="Sheet Title" xfId="1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y_Danar\AppData\Local\Microsoft\Windows\Temporary%20Internet%20Files\Content.Outlook\O7SDNNOC\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eroySmith@scdps.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topLeftCell="B12" zoomScale="90" zoomScaleNormal="90" workbookViewId="0">
      <selection activeCell="D22" sqref="D22"/>
    </sheetView>
  </sheetViews>
  <sheetFormatPr defaultRowHeight="12.75" x14ac:dyDescent="0.2"/>
  <cols>
    <col min="2" max="2" width="7.7109375" customWidth="1"/>
    <col min="3" max="3" width="31.7109375" customWidth="1"/>
    <col min="4" max="4" width="72" customWidth="1"/>
  </cols>
  <sheetData>
    <row r="2" spans="1:4" ht="15.75" x14ac:dyDescent="0.2">
      <c r="A2" s="4" t="s">
        <v>41</v>
      </c>
    </row>
    <row r="3" spans="1:4" ht="15.75" x14ac:dyDescent="0.2">
      <c r="A3" s="5" t="s">
        <v>42</v>
      </c>
    </row>
    <row r="4" spans="1:4" ht="15.75" x14ac:dyDescent="0.2">
      <c r="A4" s="5" t="s">
        <v>13</v>
      </c>
    </row>
    <row r="5" spans="1:4" ht="15.75" x14ac:dyDescent="0.2">
      <c r="A5" s="5" t="s">
        <v>43</v>
      </c>
    </row>
    <row r="6" spans="1:4" ht="15.75" x14ac:dyDescent="0.2">
      <c r="A6" s="5" t="s">
        <v>44</v>
      </c>
    </row>
    <row r="10" spans="1:4" x14ac:dyDescent="0.2">
      <c r="D10" s="6"/>
    </row>
    <row r="11" spans="1:4" ht="36" x14ac:dyDescent="0.2">
      <c r="D11" s="7" t="s">
        <v>23</v>
      </c>
    </row>
    <row r="12" spans="1:4" ht="36" x14ac:dyDescent="0.55000000000000004">
      <c r="D12" s="8" t="s">
        <v>14</v>
      </c>
    </row>
    <row r="13" spans="1:4" ht="12.75" customHeight="1" x14ac:dyDescent="0.55000000000000004">
      <c r="D13" s="8"/>
    </row>
    <row r="14" spans="1:4" ht="12.75" customHeight="1" x14ac:dyDescent="0.55000000000000004">
      <c r="D14" s="8"/>
    </row>
    <row r="15" spans="1:4" ht="12.75" customHeight="1" x14ac:dyDescent="0.55000000000000004">
      <c r="D15" s="8"/>
    </row>
    <row r="17" spans="1:4" ht="76.5" customHeight="1" x14ac:dyDescent="0.35">
      <c r="A17" s="69" t="s">
        <v>56</v>
      </c>
      <c r="B17" s="70"/>
      <c r="C17" s="70"/>
      <c r="D17" s="70"/>
    </row>
    <row r="18" spans="1:4" ht="15" x14ac:dyDescent="0.2">
      <c r="D18" s="9"/>
    </row>
    <row r="19" spans="1:4" ht="15" x14ac:dyDescent="0.2">
      <c r="D19" s="9"/>
    </row>
    <row r="20" spans="1:4" ht="23.25" x14ac:dyDescent="0.35">
      <c r="D20" s="10"/>
    </row>
    <row r="21" spans="1:4" ht="23.25" x14ac:dyDescent="0.35">
      <c r="C21" s="40" t="s">
        <v>29</v>
      </c>
      <c r="D21" s="38" t="s">
        <v>67</v>
      </c>
    </row>
    <row r="22" spans="1:4" ht="18.75" x14ac:dyDescent="0.3">
      <c r="C22" s="40" t="s">
        <v>30</v>
      </c>
      <c r="D22" s="39">
        <v>42380</v>
      </c>
    </row>
    <row r="23" spans="1:4" ht="18.75" x14ac:dyDescent="0.2">
      <c r="C23" s="59" t="s">
        <v>62</v>
      </c>
      <c r="D23" s="39"/>
    </row>
    <row r="24" spans="1:4" x14ac:dyDescent="0.2">
      <c r="C24" s="61" t="s">
        <v>63</v>
      </c>
      <c r="D24" s="60" t="s">
        <v>68</v>
      </c>
    </row>
    <row r="25" spans="1:4" x14ac:dyDescent="0.2">
      <c r="C25" s="61" t="s">
        <v>64</v>
      </c>
      <c r="D25" s="60" t="s">
        <v>69</v>
      </c>
    </row>
    <row r="26" spans="1:4" x14ac:dyDescent="0.2">
      <c r="C26" s="61" t="s">
        <v>65</v>
      </c>
      <c r="D26" s="64" t="s">
        <v>70</v>
      </c>
    </row>
    <row r="27" spans="1:4" x14ac:dyDescent="0.2">
      <c r="C27" s="61" t="s">
        <v>66</v>
      </c>
      <c r="D27" s="60" t="s">
        <v>125</v>
      </c>
    </row>
  </sheetData>
  <mergeCells count="1">
    <mergeCell ref="A17:D17"/>
  </mergeCells>
  <hyperlinks>
    <hyperlink ref="D26" r:id="rId1"/>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3"/>
  <sheetViews>
    <sheetView tabSelected="1" topLeftCell="A22" zoomScale="80" zoomScaleNormal="80" workbookViewId="0">
      <selection activeCell="J28" sqref="J28"/>
    </sheetView>
  </sheetViews>
  <sheetFormatPr defaultColWidth="9.140625" defaultRowHeight="15.75" x14ac:dyDescent="0.2"/>
  <cols>
    <col min="1" max="1" width="23.85546875" style="43" customWidth="1"/>
    <col min="2" max="2" width="58.85546875" style="43" customWidth="1"/>
    <col min="3" max="3" width="20.85546875" style="17" customWidth="1"/>
    <col min="4" max="4" width="23" style="17" bestFit="1" customWidth="1"/>
    <col min="5" max="5" width="25.28515625" style="17" bestFit="1" customWidth="1"/>
    <col min="6" max="6" width="22.7109375" style="17" customWidth="1"/>
    <col min="7" max="9" width="24.7109375" style="18" customWidth="1"/>
    <col min="10" max="10" width="64.7109375" style="43" bestFit="1" customWidth="1"/>
    <col min="11" max="15" width="9" style="43" bestFit="1" customWidth="1"/>
    <col min="16" max="16" width="6.140625" style="43" bestFit="1" customWidth="1"/>
    <col min="17" max="16384" width="9.140625" style="43"/>
  </cols>
  <sheetData>
    <row r="1" spans="1:9" ht="100.5" customHeight="1" x14ac:dyDescent="0.2">
      <c r="A1" s="78" t="s">
        <v>58</v>
      </c>
      <c r="B1" s="79"/>
      <c r="C1" s="79"/>
      <c r="D1" s="79"/>
      <c r="E1" s="79"/>
      <c r="F1" s="79"/>
      <c r="G1" s="79"/>
      <c r="H1" s="79"/>
      <c r="I1" s="79"/>
    </row>
    <row r="3" spans="1:9" s="46" customFormat="1" x14ac:dyDescent="0.2">
      <c r="A3" s="72" t="s">
        <v>1</v>
      </c>
      <c r="B3" s="73"/>
      <c r="C3" s="74" t="str">
        <f>'Cover Page'!$D$21</f>
        <v>Department of Public Safety</v>
      </c>
      <c r="D3" s="80"/>
      <c r="E3" s="35"/>
      <c r="H3" s="65"/>
      <c r="I3" s="65"/>
    </row>
    <row r="4" spans="1:9" s="46" customFormat="1" x14ac:dyDescent="0.2">
      <c r="A4" s="72" t="s">
        <v>2</v>
      </c>
      <c r="B4" s="73"/>
      <c r="C4" s="87">
        <v>42380</v>
      </c>
      <c r="D4" s="80"/>
      <c r="E4" s="35"/>
      <c r="H4" s="65"/>
      <c r="I4" s="65"/>
    </row>
    <row r="5" spans="1:9" s="46" customFormat="1" x14ac:dyDescent="0.2">
      <c r="A5" s="72" t="s">
        <v>3</v>
      </c>
      <c r="B5" s="73"/>
      <c r="C5" s="74" t="s">
        <v>36</v>
      </c>
      <c r="D5" s="80"/>
      <c r="E5" s="35"/>
      <c r="H5" s="65"/>
      <c r="I5" s="65"/>
    </row>
    <row r="6" spans="1:9" s="49" customFormat="1" x14ac:dyDescent="0.2">
      <c r="A6" s="30"/>
      <c r="B6" s="50"/>
      <c r="C6" s="15"/>
      <c r="D6" s="35"/>
      <c r="E6" s="35"/>
      <c r="H6" s="65"/>
      <c r="I6" s="65"/>
    </row>
    <row r="7" spans="1:9" s="49" customFormat="1" ht="33" customHeight="1" x14ac:dyDescent="0.2">
      <c r="A7" s="71" t="s">
        <v>60</v>
      </c>
      <c r="B7" s="75"/>
      <c r="C7" s="75"/>
      <c r="D7" s="75"/>
      <c r="E7" s="75"/>
      <c r="F7" s="75"/>
      <c r="G7" s="75"/>
      <c r="H7" s="75"/>
      <c r="I7" s="75"/>
    </row>
    <row r="8" spans="1:9" s="14" customFormat="1" x14ac:dyDescent="0.2">
      <c r="A8" s="12"/>
      <c r="B8" s="13"/>
      <c r="C8" s="51"/>
      <c r="D8" s="13"/>
      <c r="E8" s="13"/>
      <c r="F8" s="13"/>
      <c r="G8" s="13"/>
      <c r="H8" s="13"/>
      <c r="I8" s="13"/>
    </row>
    <row r="9" spans="1:9" ht="88.5" customHeight="1" x14ac:dyDescent="0.2">
      <c r="A9" s="81" t="s">
        <v>57</v>
      </c>
      <c r="B9" s="82"/>
      <c r="C9" s="82"/>
      <c r="D9" s="82"/>
      <c r="E9" s="82"/>
      <c r="F9" s="82"/>
      <c r="G9" s="82"/>
      <c r="H9" s="82"/>
      <c r="I9" s="82"/>
    </row>
    <row r="10" spans="1:9" ht="106.5" customHeight="1" x14ac:dyDescent="0.2">
      <c r="A10" s="81" t="s">
        <v>61</v>
      </c>
      <c r="B10" s="82"/>
      <c r="C10" s="82"/>
      <c r="D10" s="82"/>
      <c r="E10" s="82"/>
      <c r="F10" s="82"/>
      <c r="G10" s="82"/>
      <c r="H10" s="82"/>
      <c r="I10" s="82"/>
    </row>
    <row r="12" spans="1:9" x14ac:dyDescent="0.2">
      <c r="A12" s="16"/>
      <c r="B12" s="29" t="s">
        <v>31</v>
      </c>
      <c r="C12" s="52"/>
      <c r="D12" s="83" t="s">
        <v>16</v>
      </c>
      <c r="E12" s="84"/>
      <c r="F12" s="84"/>
      <c r="G12" s="84"/>
      <c r="H12" s="84"/>
      <c r="I12" s="84"/>
    </row>
    <row r="13" spans="1:9" x14ac:dyDescent="0.2">
      <c r="B13" s="15"/>
      <c r="C13" s="36"/>
      <c r="D13" s="11"/>
      <c r="E13" s="11"/>
      <c r="F13" s="11"/>
      <c r="G13" s="11"/>
      <c r="H13" s="68"/>
      <c r="I13" s="68"/>
    </row>
    <row r="14" spans="1:9" ht="88.9" customHeight="1" x14ac:dyDescent="0.2">
      <c r="A14" s="85" t="s">
        <v>59</v>
      </c>
      <c r="B14" s="48" t="s">
        <v>26</v>
      </c>
      <c r="C14" s="105" t="s">
        <v>0</v>
      </c>
      <c r="D14" s="106" t="s">
        <v>115</v>
      </c>
      <c r="E14" s="106" t="s">
        <v>116</v>
      </c>
      <c r="F14" s="106" t="s">
        <v>117</v>
      </c>
      <c r="G14" s="106" t="s">
        <v>118</v>
      </c>
      <c r="H14" s="106" t="s">
        <v>119</v>
      </c>
      <c r="I14" s="106" t="s">
        <v>128</v>
      </c>
    </row>
    <row r="15" spans="1:9" ht="56.45" customHeight="1" x14ac:dyDescent="0.2">
      <c r="A15" s="86"/>
      <c r="B15" s="32" t="s">
        <v>48</v>
      </c>
      <c r="C15" s="105" t="s">
        <v>0</v>
      </c>
      <c r="D15" s="106" t="s">
        <v>4</v>
      </c>
      <c r="E15" s="106" t="s">
        <v>121</v>
      </c>
      <c r="F15" s="106" t="s">
        <v>122</v>
      </c>
      <c r="G15" s="106" t="s">
        <v>121</v>
      </c>
      <c r="H15" s="106" t="s">
        <v>4</v>
      </c>
      <c r="I15" s="106" t="s">
        <v>129</v>
      </c>
    </row>
    <row r="16" spans="1:9" ht="34.5" customHeight="1" thickBot="1" x14ac:dyDescent="0.25">
      <c r="A16" s="44"/>
      <c r="B16" s="45" t="s">
        <v>32</v>
      </c>
      <c r="C16" s="105" t="s">
        <v>0</v>
      </c>
      <c r="D16" s="107" t="s">
        <v>120</v>
      </c>
      <c r="E16" s="107" t="s">
        <v>120</v>
      </c>
      <c r="F16" s="107" t="s">
        <v>120</v>
      </c>
      <c r="G16" s="107" t="s">
        <v>123</v>
      </c>
      <c r="H16" s="107" t="s">
        <v>124</v>
      </c>
      <c r="I16" s="107" t="s">
        <v>124</v>
      </c>
    </row>
    <row r="17" spans="1:18" ht="16.5" thickBot="1" x14ac:dyDescent="0.25">
      <c r="A17" s="47"/>
      <c r="B17" s="28" t="s">
        <v>17</v>
      </c>
      <c r="C17" s="53"/>
      <c r="D17" s="19"/>
      <c r="E17" s="19"/>
      <c r="F17" s="19"/>
      <c r="G17" s="20"/>
      <c r="H17" s="20"/>
      <c r="I17" s="20"/>
    </row>
    <row r="18" spans="1:18" x14ac:dyDescent="0.2">
      <c r="A18" s="21"/>
      <c r="B18" s="27" t="s">
        <v>49</v>
      </c>
      <c r="C18" s="88">
        <f>SUM(D18:I18)</f>
        <v>27538154</v>
      </c>
      <c r="D18" s="108">
        <v>1009161</v>
      </c>
      <c r="E18" s="108">
        <f>13316010+947454+2367950</f>
        <v>16631414</v>
      </c>
      <c r="F18" s="108">
        <v>7963603</v>
      </c>
      <c r="G18" s="108">
        <v>0</v>
      </c>
      <c r="H18" s="108">
        <v>1933976</v>
      </c>
      <c r="I18" s="108">
        <v>0</v>
      </c>
    </row>
    <row r="19" spans="1:18" ht="36" customHeight="1" x14ac:dyDescent="0.2">
      <c r="A19" s="22"/>
      <c r="B19" s="23" t="s">
        <v>52</v>
      </c>
      <c r="C19" s="89">
        <f>SUM(D19:I19)</f>
        <v>3890591</v>
      </c>
      <c r="D19" s="108">
        <v>1009161</v>
      </c>
      <c r="E19" s="109">
        <v>947454</v>
      </c>
      <c r="F19" s="109">
        <v>0</v>
      </c>
      <c r="G19" s="109">
        <v>0</v>
      </c>
      <c r="H19" s="109">
        <v>1933976</v>
      </c>
      <c r="I19" s="109">
        <v>0</v>
      </c>
    </row>
    <row r="20" spans="1:18" s="41" customFormat="1" ht="56.25" customHeight="1" thickBot="1" x14ac:dyDescent="0.25">
      <c r="A20" s="57"/>
      <c r="B20" s="58" t="s">
        <v>24</v>
      </c>
      <c r="C20" s="90" t="s">
        <v>50</v>
      </c>
      <c r="D20" s="110"/>
      <c r="E20" s="109" t="s">
        <v>126</v>
      </c>
      <c r="F20" s="109"/>
      <c r="G20" s="109"/>
      <c r="H20" s="109"/>
      <c r="I20" s="109"/>
    </row>
    <row r="21" spans="1:18" ht="18" customHeight="1" thickBot="1" x14ac:dyDescent="0.25">
      <c r="A21" s="22"/>
      <c r="B21" s="28" t="s">
        <v>37</v>
      </c>
      <c r="C21" s="53"/>
      <c r="D21" s="19"/>
      <c r="E21" s="19"/>
      <c r="F21" s="19"/>
      <c r="G21" s="20"/>
      <c r="H21" s="20"/>
      <c r="I21" s="20"/>
    </row>
    <row r="22" spans="1:18" ht="24.75" customHeight="1" thickBot="1" x14ac:dyDescent="0.25">
      <c r="A22" s="22"/>
      <c r="B22" s="27" t="s">
        <v>25</v>
      </c>
      <c r="C22" s="88">
        <f>SUM(D22:I22)</f>
        <v>166337904</v>
      </c>
      <c r="D22" s="109">
        <v>82274314</v>
      </c>
      <c r="E22" s="109">
        <f>44158305+5696886</f>
        <v>49855191</v>
      </c>
      <c r="F22" s="109">
        <v>30471399</v>
      </c>
      <c r="G22" s="109">
        <v>1800000</v>
      </c>
      <c r="H22" s="109">
        <v>1169000</v>
      </c>
      <c r="I22" s="109">
        <v>768000</v>
      </c>
    </row>
    <row r="23" spans="1:18" ht="16.5" thickBot="1" x14ac:dyDescent="0.25">
      <c r="A23" s="47"/>
      <c r="B23" s="28" t="s">
        <v>27</v>
      </c>
      <c r="C23" s="53"/>
      <c r="D23" s="111"/>
      <c r="E23" s="111"/>
      <c r="F23" s="112"/>
      <c r="G23" s="113"/>
      <c r="H23" s="113"/>
      <c r="I23" s="113"/>
    </row>
    <row r="24" spans="1:18" ht="69" customHeight="1" x14ac:dyDescent="0.2">
      <c r="A24" s="47"/>
      <c r="B24" s="34" t="s">
        <v>38</v>
      </c>
      <c r="C24" s="91">
        <f>SUM(D24:I24)</f>
        <v>170228495</v>
      </c>
      <c r="D24" s="108">
        <f>D22+D19</f>
        <v>83283475</v>
      </c>
      <c r="E24" s="108">
        <f t="shared" ref="E24:G24" si="0">E22+E19</f>
        <v>50802645</v>
      </c>
      <c r="F24" s="108">
        <f t="shared" si="0"/>
        <v>30471399</v>
      </c>
      <c r="G24" s="108">
        <f t="shared" si="0"/>
        <v>1800000</v>
      </c>
      <c r="H24" s="108">
        <f t="shared" ref="H24" si="1">H22+H19</f>
        <v>3102976</v>
      </c>
      <c r="I24" s="108">
        <v>768000</v>
      </c>
    </row>
    <row r="25" spans="1:18" ht="15.75" customHeight="1" x14ac:dyDescent="0.2">
      <c r="A25" s="21"/>
      <c r="B25" s="47"/>
      <c r="C25" s="54"/>
      <c r="D25" s="15"/>
      <c r="E25" s="15"/>
      <c r="F25" s="26"/>
      <c r="G25" s="15"/>
      <c r="H25" s="15"/>
      <c r="I25" s="15"/>
    </row>
    <row r="26" spans="1:18" x14ac:dyDescent="0.2">
      <c r="A26" s="16"/>
      <c r="B26" s="29" t="s">
        <v>46</v>
      </c>
      <c r="C26" s="52"/>
      <c r="D26" s="83" t="s">
        <v>16</v>
      </c>
      <c r="E26" s="84"/>
      <c r="F26" s="84"/>
      <c r="G26" s="84"/>
      <c r="H26" s="84"/>
      <c r="I26" s="84"/>
    </row>
    <row r="27" spans="1:18" x14ac:dyDescent="0.2">
      <c r="A27" s="21"/>
      <c r="B27" s="47"/>
      <c r="C27" s="54"/>
      <c r="D27" s="15"/>
      <c r="E27" s="15"/>
      <c r="F27" s="26"/>
      <c r="G27" s="15"/>
      <c r="H27" s="15"/>
      <c r="I27" s="15"/>
    </row>
    <row r="28" spans="1:18" ht="80.45" customHeight="1" x14ac:dyDescent="0.2">
      <c r="A28" s="76" t="s">
        <v>45</v>
      </c>
      <c r="B28" s="48" t="s">
        <v>53</v>
      </c>
      <c r="C28" s="97" t="str">
        <f>C14</f>
        <v>Totals</v>
      </c>
      <c r="D28" s="98" t="str">
        <f>D14</f>
        <v>General Fund</v>
      </c>
      <c r="E28" s="98" t="str">
        <f t="shared" ref="E28:G28" si="2">E14</f>
        <v>Earmarked Funds</v>
      </c>
      <c r="F28" s="98" t="str">
        <f t="shared" si="2"/>
        <v>Federal Funds</v>
      </c>
      <c r="G28" s="98" t="str">
        <f t="shared" si="2"/>
        <v>Capital Reserve</v>
      </c>
      <c r="H28" s="98" t="str">
        <f t="shared" ref="H28" si="3">H14</f>
        <v>General Fund - Non-Recurring</v>
      </c>
      <c r="I28" s="98" t="s">
        <v>128</v>
      </c>
      <c r="J28" s="15"/>
      <c r="K28" s="15"/>
      <c r="L28" s="15"/>
      <c r="M28" s="15"/>
      <c r="N28" s="15"/>
      <c r="O28" s="15"/>
      <c r="P28" s="15"/>
      <c r="Q28" s="15"/>
      <c r="R28" s="15"/>
    </row>
    <row r="29" spans="1:18" ht="68.45" hidden="1" customHeight="1" x14ac:dyDescent="0.2">
      <c r="A29" s="77"/>
      <c r="B29" s="32" t="s">
        <v>54</v>
      </c>
      <c r="C29" s="97" t="str">
        <f t="shared" ref="C29:G29" si="4">C15</f>
        <v>Totals</v>
      </c>
      <c r="D29" s="98" t="str">
        <f t="shared" si="4"/>
        <v>State</v>
      </c>
      <c r="E29" s="98" t="str">
        <f t="shared" si="4"/>
        <v>Other</v>
      </c>
      <c r="F29" s="98" t="str">
        <f t="shared" si="4"/>
        <v xml:space="preserve">Federal </v>
      </c>
      <c r="G29" s="98" t="str">
        <f t="shared" si="4"/>
        <v>Other</v>
      </c>
      <c r="H29" s="98" t="str">
        <f t="shared" ref="H29" si="5">H15</f>
        <v>State</v>
      </c>
      <c r="I29" s="98"/>
      <c r="J29" s="15"/>
      <c r="K29" s="15"/>
      <c r="L29" s="15"/>
      <c r="M29" s="15"/>
      <c r="N29" s="15"/>
      <c r="O29" s="15"/>
      <c r="P29" s="15"/>
      <c r="Q29" s="15"/>
      <c r="R29" s="15"/>
    </row>
    <row r="30" spans="1:18" s="41" customFormat="1" ht="31.5" hidden="1" x14ac:dyDescent="0.2">
      <c r="A30" s="57"/>
      <c r="B30" s="42" t="s">
        <v>39</v>
      </c>
      <c r="C30" s="99" t="s">
        <v>28</v>
      </c>
      <c r="D30" s="100"/>
      <c r="E30" s="100"/>
      <c r="F30" s="100"/>
      <c r="G30" s="100"/>
      <c r="H30" s="100"/>
      <c r="I30" s="100"/>
      <c r="J30" s="37"/>
      <c r="K30" s="37"/>
      <c r="L30" s="37"/>
      <c r="M30" s="37"/>
      <c r="N30" s="37"/>
      <c r="O30" s="37"/>
      <c r="P30" s="37"/>
      <c r="Q30" s="37"/>
      <c r="R30" s="37"/>
    </row>
    <row r="31" spans="1:18" ht="53.25" customHeight="1" x14ac:dyDescent="0.2">
      <c r="A31" s="22"/>
      <c r="B31" s="25" t="s">
        <v>55</v>
      </c>
      <c r="C31" s="97">
        <f>C24</f>
        <v>170228495</v>
      </c>
      <c r="D31" s="101">
        <f t="shared" ref="D31:G31" si="6">D24</f>
        <v>83283475</v>
      </c>
      <c r="E31" s="101">
        <f t="shared" si="6"/>
        <v>50802645</v>
      </c>
      <c r="F31" s="101">
        <f t="shared" si="6"/>
        <v>30471399</v>
      </c>
      <c r="G31" s="101">
        <f t="shared" si="6"/>
        <v>1800000</v>
      </c>
      <c r="H31" s="101">
        <f t="shared" ref="H31" si="7">H24</f>
        <v>3102976</v>
      </c>
      <c r="I31" s="101">
        <v>768000</v>
      </c>
      <c r="J31" s="15"/>
      <c r="K31" s="15"/>
      <c r="L31" s="15"/>
      <c r="M31" s="15"/>
      <c r="N31" s="15"/>
      <c r="O31" s="15"/>
      <c r="P31" s="15"/>
      <c r="Q31" s="15"/>
      <c r="R31" s="15"/>
    </row>
    <row r="32" spans="1:18" s="41" customFormat="1" ht="54" customHeight="1" thickBot="1" x14ac:dyDescent="0.25">
      <c r="A32" s="31"/>
      <c r="B32" s="56" t="s">
        <v>15</v>
      </c>
      <c r="C32" s="102" t="s">
        <v>28</v>
      </c>
      <c r="D32" s="103"/>
      <c r="E32" s="103"/>
      <c r="F32" s="104"/>
      <c r="G32" s="103"/>
      <c r="H32" s="103"/>
      <c r="I32" s="103"/>
    </row>
    <row r="33" spans="1:9" ht="16.5" thickBot="1" x14ac:dyDescent="0.25">
      <c r="A33" s="47"/>
      <c r="B33" s="28" t="s">
        <v>40</v>
      </c>
      <c r="C33" s="53"/>
      <c r="D33" s="24"/>
      <c r="E33" s="24"/>
      <c r="F33" s="1"/>
      <c r="G33" s="33"/>
      <c r="H33" s="33"/>
      <c r="I33" s="117"/>
    </row>
    <row r="34" spans="1:9" ht="31.5" x14ac:dyDescent="0.2">
      <c r="A34" s="47"/>
      <c r="B34" s="115" t="s">
        <v>71</v>
      </c>
      <c r="C34" s="114">
        <f>SUM(D34:I34)</f>
        <v>45575083</v>
      </c>
      <c r="D34" s="116">
        <v>30781508</v>
      </c>
      <c r="E34" s="95">
        <v>10308675</v>
      </c>
      <c r="F34" s="95">
        <v>4484900</v>
      </c>
      <c r="G34" s="95"/>
      <c r="H34" s="95"/>
      <c r="I34" s="95"/>
    </row>
    <row r="35" spans="1:9" s="62" customFormat="1" x14ac:dyDescent="0.2">
      <c r="A35" s="63"/>
      <c r="B35" s="92" t="s">
        <v>73</v>
      </c>
      <c r="C35" s="114">
        <f t="shared" ref="C35:C83" si="8">SUM(D35:I35)</f>
        <v>16403118</v>
      </c>
      <c r="D35" s="94">
        <v>10558043</v>
      </c>
      <c r="E35" s="95">
        <v>4136175</v>
      </c>
      <c r="F35" s="95">
        <v>1708900</v>
      </c>
      <c r="G35" s="95"/>
      <c r="H35" s="95"/>
      <c r="I35" s="95"/>
    </row>
    <row r="36" spans="1:9" s="62" customFormat="1" x14ac:dyDescent="0.2">
      <c r="A36" s="63"/>
      <c r="B36" s="92" t="s">
        <v>72</v>
      </c>
      <c r="C36" s="114">
        <f t="shared" si="8"/>
        <v>16403118</v>
      </c>
      <c r="D36" s="94">
        <v>10558043</v>
      </c>
      <c r="E36" s="95">
        <v>4136175</v>
      </c>
      <c r="F36" s="95">
        <v>1708900</v>
      </c>
      <c r="G36" s="95"/>
      <c r="H36" s="95"/>
      <c r="I36" s="95"/>
    </row>
    <row r="37" spans="1:9" s="62" customFormat="1" ht="47.25" x14ac:dyDescent="0.2">
      <c r="A37" s="63"/>
      <c r="B37" s="92" t="s">
        <v>74</v>
      </c>
      <c r="C37" s="114">
        <f t="shared" si="8"/>
        <v>15183075</v>
      </c>
      <c r="D37" s="94">
        <v>128000</v>
      </c>
      <c r="E37" s="95">
        <v>765075</v>
      </c>
      <c r="F37" s="95">
        <v>14290000</v>
      </c>
      <c r="G37" s="95"/>
      <c r="H37" s="95"/>
      <c r="I37" s="95"/>
    </row>
    <row r="38" spans="1:9" s="62" customFormat="1" ht="31.5" x14ac:dyDescent="0.2">
      <c r="A38" s="63"/>
      <c r="B38" s="92" t="s">
        <v>75</v>
      </c>
      <c r="C38" s="114">
        <f t="shared" si="8"/>
        <v>4255673</v>
      </c>
      <c r="D38" s="94">
        <v>1105733</v>
      </c>
      <c r="E38" s="95">
        <v>2001106</v>
      </c>
      <c r="F38" s="95">
        <v>1126353</v>
      </c>
      <c r="G38" s="95"/>
      <c r="H38" s="95">
        <v>22481</v>
      </c>
      <c r="I38" s="95"/>
    </row>
    <row r="39" spans="1:9" s="62" customFormat="1" ht="31.5" x14ac:dyDescent="0.2">
      <c r="A39" s="63"/>
      <c r="B39" s="92" t="s">
        <v>76</v>
      </c>
      <c r="C39" s="114">
        <f t="shared" si="8"/>
        <v>211525</v>
      </c>
      <c r="D39" s="94">
        <v>55000</v>
      </c>
      <c r="E39" s="95">
        <v>93525</v>
      </c>
      <c r="F39" s="95">
        <v>63000</v>
      </c>
      <c r="G39" s="95"/>
      <c r="H39" s="95"/>
      <c r="I39" s="95"/>
    </row>
    <row r="40" spans="1:9" ht="31.5" x14ac:dyDescent="0.2">
      <c r="A40" s="47"/>
      <c r="B40" s="92" t="s">
        <v>77</v>
      </c>
      <c r="C40" s="114">
        <f t="shared" si="8"/>
        <v>6983659</v>
      </c>
      <c r="D40" s="94">
        <v>1656133</v>
      </c>
      <c r="E40" s="96">
        <v>3189180</v>
      </c>
      <c r="F40" s="96">
        <v>1938346</v>
      </c>
      <c r="G40" s="96"/>
      <c r="H40" s="96">
        <v>200000</v>
      </c>
      <c r="I40" s="96"/>
    </row>
    <row r="41" spans="1:9" x14ac:dyDescent="0.2">
      <c r="A41" s="47"/>
      <c r="B41" s="92" t="s">
        <v>78</v>
      </c>
      <c r="C41" s="114">
        <f t="shared" si="8"/>
        <v>22277543</v>
      </c>
      <c r="D41" s="94">
        <v>8254200</v>
      </c>
      <c r="E41" s="96">
        <v>6865750</v>
      </c>
      <c r="F41" s="96">
        <v>2075000</v>
      </c>
      <c r="G41" s="96">
        <v>1800000</v>
      </c>
      <c r="H41" s="96">
        <v>2514593</v>
      </c>
      <c r="I41" s="96">
        <v>768000</v>
      </c>
    </row>
    <row r="42" spans="1:9" ht="31.5" x14ac:dyDescent="0.2">
      <c r="A42" s="47"/>
      <c r="B42" s="92" t="s">
        <v>79</v>
      </c>
      <c r="C42" s="114">
        <f t="shared" si="8"/>
        <v>8506046</v>
      </c>
      <c r="D42" s="94">
        <v>5271546</v>
      </c>
      <c r="E42" s="96">
        <v>2057500</v>
      </c>
      <c r="F42" s="96">
        <v>1177000</v>
      </c>
      <c r="G42" s="96"/>
      <c r="H42" s="96"/>
      <c r="I42" s="96"/>
    </row>
    <row r="43" spans="1:9" ht="47.25" x14ac:dyDescent="0.2">
      <c r="A43" s="47"/>
      <c r="B43" s="92" t="s">
        <v>80</v>
      </c>
      <c r="C43" s="114">
        <f t="shared" si="8"/>
        <v>1570000</v>
      </c>
      <c r="D43" s="94">
        <v>320000</v>
      </c>
      <c r="E43" s="96"/>
      <c r="F43" s="96">
        <v>1250000</v>
      </c>
      <c r="G43" s="96"/>
      <c r="H43" s="96"/>
      <c r="I43" s="96"/>
    </row>
    <row r="44" spans="1:9" s="62" customFormat="1" x14ac:dyDescent="0.2">
      <c r="A44" s="63"/>
      <c r="B44" s="92" t="s">
        <v>81</v>
      </c>
      <c r="C44" s="114">
        <f t="shared" si="8"/>
        <v>0</v>
      </c>
      <c r="D44" s="94"/>
      <c r="E44" s="96"/>
      <c r="F44" s="96"/>
      <c r="G44" s="96"/>
      <c r="H44" s="96"/>
      <c r="I44" s="96"/>
    </row>
    <row r="45" spans="1:9" s="62" customFormat="1" x14ac:dyDescent="0.2">
      <c r="A45" s="63"/>
      <c r="B45" s="92" t="s">
        <v>82</v>
      </c>
      <c r="C45" s="114">
        <f t="shared" si="8"/>
        <v>0</v>
      </c>
      <c r="D45" s="94"/>
      <c r="E45" s="96"/>
      <c r="F45" s="96"/>
      <c r="G45" s="96"/>
      <c r="H45" s="96"/>
      <c r="I45" s="96"/>
    </row>
    <row r="46" spans="1:9" s="62" customFormat="1" ht="47.25" x14ac:dyDescent="0.2">
      <c r="A46" s="63"/>
      <c r="B46" s="92" t="s">
        <v>83</v>
      </c>
      <c r="C46" s="114">
        <f t="shared" si="8"/>
        <v>125000</v>
      </c>
      <c r="D46" s="94">
        <v>125000</v>
      </c>
      <c r="E46" s="96"/>
      <c r="F46" s="96"/>
      <c r="G46" s="96"/>
      <c r="H46" s="96"/>
      <c r="I46" s="96"/>
    </row>
    <row r="47" spans="1:9" s="62" customFormat="1" x14ac:dyDescent="0.2">
      <c r="A47" s="63"/>
      <c r="B47" s="92" t="s">
        <v>84</v>
      </c>
      <c r="C47" s="114">
        <f t="shared" si="8"/>
        <v>0</v>
      </c>
      <c r="D47" s="94"/>
      <c r="E47" s="96"/>
      <c r="F47" s="96"/>
      <c r="G47" s="96"/>
      <c r="H47" s="96"/>
      <c r="I47" s="96"/>
    </row>
    <row r="48" spans="1:9" s="62" customFormat="1" ht="31.5" x14ac:dyDescent="0.2">
      <c r="A48" s="63"/>
      <c r="B48" s="93" t="s">
        <v>85</v>
      </c>
      <c r="C48" s="114">
        <f t="shared" si="8"/>
        <v>0</v>
      </c>
      <c r="D48" s="94"/>
      <c r="E48" s="96"/>
      <c r="F48" s="96"/>
      <c r="G48" s="96"/>
      <c r="H48" s="96"/>
      <c r="I48" s="96"/>
    </row>
    <row r="49" spans="1:9" s="62" customFormat="1" x14ac:dyDescent="0.2">
      <c r="A49" s="63"/>
      <c r="B49" s="92" t="s">
        <v>114</v>
      </c>
      <c r="C49" s="114">
        <f t="shared" si="8"/>
        <v>0</v>
      </c>
      <c r="D49" s="94"/>
      <c r="E49" s="96"/>
      <c r="F49" s="96"/>
      <c r="G49" s="96"/>
      <c r="H49" s="96"/>
      <c r="I49" s="96"/>
    </row>
    <row r="50" spans="1:9" s="62" customFormat="1" ht="31.5" x14ac:dyDescent="0.2">
      <c r="A50" s="63"/>
      <c r="B50" s="92" t="s">
        <v>111</v>
      </c>
      <c r="C50" s="114">
        <f t="shared" si="8"/>
        <v>4000</v>
      </c>
      <c r="D50" s="94">
        <v>2500</v>
      </c>
      <c r="E50" s="96">
        <v>1500</v>
      </c>
      <c r="F50" s="96"/>
      <c r="G50" s="96"/>
      <c r="H50" s="96"/>
      <c r="I50" s="96"/>
    </row>
    <row r="51" spans="1:9" s="62" customFormat="1" x14ac:dyDescent="0.2">
      <c r="A51" s="63"/>
      <c r="B51" s="92" t="s">
        <v>113</v>
      </c>
      <c r="C51" s="114">
        <f t="shared" si="8"/>
        <v>46500</v>
      </c>
      <c r="D51" s="94">
        <v>45000</v>
      </c>
      <c r="E51" s="96">
        <v>1500</v>
      </c>
      <c r="F51" s="96"/>
      <c r="G51" s="96"/>
      <c r="H51" s="96"/>
      <c r="I51" s="96"/>
    </row>
    <row r="52" spans="1:9" s="62" customFormat="1" ht="31.5" x14ac:dyDescent="0.2">
      <c r="A52" s="63"/>
      <c r="B52" s="92" t="s">
        <v>110</v>
      </c>
      <c r="C52" s="114">
        <f t="shared" si="8"/>
        <v>357500</v>
      </c>
      <c r="D52" s="94">
        <v>355000</v>
      </c>
      <c r="E52" s="96">
        <v>2500</v>
      </c>
      <c r="F52" s="96"/>
      <c r="G52" s="96"/>
      <c r="H52" s="96"/>
      <c r="I52" s="96"/>
    </row>
    <row r="53" spans="1:9" s="62" customFormat="1" x14ac:dyDescent="0.2">
      <c r="A53" s="63"/>
      <c r="B53" s="92" t="s">
        <v>112</v>
      </c>
      <c r="C53" s="114">
        <f t="shared" si="8"/>
        <v>4219000</v>
      </c>
      <c r="D53" s="94">
        <v>3670000</v>
      </c>
      <c r="E53" s="96">
        <v>400000</v>
      </c>
      <c r="F53" s="96">
        <v>149000</v>
      </c>
      <c r="G53" s="96"/>
      <c r="H53" s="96"/>
      <c r="I53" s="96"/>
    </row>
    <row r="54" spans="1:9" s="62" customFormat="1" ht="47.25" x14ac:dyDescent="0.2">
      <c r="A54" s="63"/>
      <c r="B54" s="92" t="s">
        <v>109</v>
      </c>
      <c r="C54" s="114">
        <f t="shared" si="8"/>
        <v>2500</v>
      </c>
      <c r="D54" s="94">
        <v>2500</v>
      </c>
      <c r="E54" s="96"/>
      <c r="F54" s="96"/>
      <c r="G54" s="96"/>
      <c r="H54" s="96"/>
      <c r="I54" s="96"/>
    </row>
    <row r="55" spans="1:9" s="62" customFormat="1" ht="31.5" x14ac:dyDescent="0.2">
      <c r="A55" s="63"/>
      <c r="B55" s="92" t="s">
        <v>108</v>
      </c>
      <c r="C55" s="114">
        <f t="shared" si="8"/>
        <v>0</v>
      </c>
      <c r="D55" s="94"/>
      <c r="E55" s="96"/>
      <c r="F55" s="96"/>
      <c r="G55" s="96"/>
      <c r="H55" s="96"/>
      <c r="I55" s="96"/>
    </row>
    <row r="56" spans="1:9" s="62" customFormat="1" ht="47.25" x14ac:dyDescent="0.2">
      <c r="A56" s="63"/>
      <c r="B56" s="92" t="s">
        <v>107</v>
      </c>
      <c r="C56" s="114">
        <f t="shared" si="8"/>
        <v>825000</v>
      </c>
      <c r="D56" s="94">
        <v>750000</v>
      </c>
      <c r="E56" s="96">
        <v>75000</v>
      </c>
      <c r="F56" s="96"/>
      <c r="G56" s="96"/>
      <c r="H56" s="96"/>
      <c r="I56" s="96"/>
    </row>
    <row r="57" spans="1:9" s="62" customFormat="1" ht="31.5" x14ac:dyDescent="0.2">
      <c r="A57" s="63"/>
      <c r="B57" s="92" t="s">
        <v>106</v>
      </c>
      <c r="C57" s="114">
        <f t="shared" si="8"/>
        <v>0</v>
      </c>
      <c r="D57" s="94"/>
      <c r="E57" s="96"/>
      <c r="F57" s="96"/>
      <c r="G57" s="96"/>
      <c r="H57" s="96"/>
      <c r="I57" s="96"/>
    </row>
    <row r="58" spans="1:9" s="62" customFormat="1" x14ac:dyDescent="0.2">
      <c r="A58" s="63"/>
      <c r="B58" s="92" t="s">
        <v>105</v>
      </c>
      <c r="C58" s="114">
        <f t="shared" si="8"/>
        <v>15000</v>
      </c>
      <c r="D58" s="94">
        <v>15000</v>
      </c>
      <c r="E58" s="96"/>
      <c r="F58" s="96"/>
      <c r="G58" s="96"/>
      <c r="H58" s="96"/>
      <c r="I58" s="96"/>
    </row>
    <row r="59" spans="1:9" s="62" customFormat="1" ht="31.5" x14ac:dyDescent="0.2">
      <c r="A59" s="63"/>
      <c r="B59" s="92" t="s">
        <v>104</v>
      </c>
      <c r="C59" s="114">
        <f t="shared" si="8"/>
        <v>1825000</v>
      </c>
      <c r="D59" s="94">
        <v>1100000</v>
      </c>
      <c r="E59" s="96">
        <v>725000</v>
      </c>
      <c r="F59" s="96"/>
      <c r="G59" s="96"/>
      <c r="H59" s="96"/>
      <c r="I59" s="96"/>
    </row>
    <row r="60" spans="1:9" s="62" customFormat="1" ht="33" customHeight="1" x14ac:dyDescent="0.2">
      <c r="A60" s="63"/>
      <c r="B60" s="92" t="s">
        <v>103</v>
      </c>
      <c r="C60" s="114">
        <f t="shared" si="8"/>
        <v>0</v>
      </c>
      <c r="D60" s="94">
        <v>0</v>
      </c>
      <c r="E60" s="96">
        <v>0</v>
      </c>
      <c r="F60" s="96"/>
      <c r="G60" s="96"/>
      <c r="H60" s="96"/>
      <c r="I60" s="96"/>
    </row>
    <row r="61" spans="1:9" s="62" customFormat="1" ht="47.25" x14ac:dyDescent="0.2">
      <c r="A61" s="63"/>
      <c r="B61" s="92" t="s">
        <v>102</v>
      </c>
      <c r="C61" s="114">
        <f t="shared" si="8"/>
        <v>0</v>
      </c>
      <c r="D61" s="94"/>
      <c r="E61" s="96"/>
      <c r="F61" s="96"/>
      <c r="G61" s="96"/>
      <c r="H61" s="96"/>
      <c r="I61" s="96"/>
    </row>
    <row r="62" spans="1:9" s="62" customFormat="1" ht="47.25" x14ac:dyDescent="0.2">
      <c r="A62" s="63"/>
      <c r="B62" s="92" t="s">
        <v>101</v>
      </c>
      <c r="C62" s="114">
        <f t="shared" si="8"/>
        <v>75000</v>
      </c>
      <c r="D62" s="94">
        <v>75000</v>
      </c>
      <c r="E62" s="96"/>
      <c r="F62" s="96"/>
      <c r="G62" s="96"/>
      <c r="H62" s="96"/>
      <c r="I62" s="96"/>
    </row>
    <row r="63" spans="1:9" s="62" customFormat="1" ht="31.5" x14ac:dyDescent="0.2">
      <c r="A63" s="63"/>
      <c r="B63" s="92" t="s">
        <v>100</v>
      </c>
      <c r="C63" s="114">
        <f t="shared" si="8"/>
        <v>75000</v>
      </c>
      <c r="D63" s="94">
        <v>75000</v>
      </c>
      <c r="E63" s="96"/>
      <c r="F63" s="96"/>
      <c r="G63" s="96"/>
      <c r="H63" s="96"/>
      <c r="I63" s="96"/>
    </row>
    <row r="64" spans="1:9" s="62" customFormat="1" ht="31.5" x14ac:dyDescent="0.2">
      <c r="A64" s="63"/>
      <c r="B64" s="92" t="s">
        <v>99</v>
      </c>
      <c r="C64" s="114">
        <f t="shared" si="8"/>
        <v>110000</v>
      </c>
      <c r="D64" s="94">
        <v>110000</v>
      </c>
      <c r="E64" s="96"/>
      <c r="F64" s="96"/>
      <c r="G64" s="96"/>
      <c r="H64" s="96"/>
      <c r="I64" s="96"/>
    </row>
    <row r="65" spans="1:9" s="62" customFormat="1" ht="31.5" x14ac:dyDescent="0.2">
      <c r="A65" s="63"/>
      <c r="B65" s="92" t="s">
        <v>98</v>
      </c>
      <c r="C65" s="114">
        <f t="shared" si="8"/>
        <v>0</v>
      </c>
      <c r="D65" s="94"/>
      <c r="E65" s="96"/>
      <c r="F65" s="96"/>
      <c r="G65" s="96"/>
      <c r="H65" s="96"/>
      <c r="I65" s="96"/>
    </row>
    <row r="66" spans="1:9" s="62" customFormat="1" ht="31.5" x14ac:dyDescent="0.2">
      <c r="A66" s="63"/>
      <c r="B66" s="92" t="s">
        <v>97</v>
      </c>
      <c r="C66" s="114">
        <f t="shared" si="8"/>
        <v>0</v>
      </c>
      <c r="D66" s="94"/>
      <c r="E66" s="96"/>
      <c r="F66" s="96"/>
      <c r="G66" s="96"/>
      <c r="H66" s="96"/>
      <c r="I66" s="96"/>
    </row>
    <row r="67" spans="1:9" s="62" customFormat="1" ht="31.5" x14ac:dyDescent="0.2">
      <c r="A67" s="63"/>
      <c r="B67" s="92" t="s">
        <v>96</v>
      </c>
      <c r="C67" s="114">
        <f t="shared" si="8"/>
        <v>1843000</v>
      </c>
      <c r="D67" s="94">
        <v>1668000</v>
      </c>
      <c r="E67" s="96">
        <v>175000</v>
      </c>
      <c r="F67" s="96"/>
      <c r="G67" s="96"/>
      <c r="H67" s="96"/>
      <c r="I67" s="96"/>
    </row>
    <row r="68" spans="1:9" s="62" customFormat="1" ht="31.5" x14ac:dyDescent="0.2">
      <c r="A68" s="63"/>
      <c r="B68" s="92" t="s">
        <v>95</v>
      </c>
      <c r="C68" s="114">
        <f t="shared" si="8"/>
        <v>526000</v>
      </c>
      <c r="D68" s="94">
        <v>500000</v>
      </c>
      <c r="E68" s="96">
        <v>26000</v>
      </c>
      <c r="F68" s="96"/>
      <c r="G68" s="96"/>
      <c r="H68" s="96"/>
      <c r="I68" s="96"/>
    </row>
    <row r="69" spans="1:9" s="62" customFormat="1" ht="47.25" x14ac:dyDescent="0.2">
      <c r="A69" s="63"/>
      <c r="B69" s="92" t="s">
        <v>127</v>
      </c>
      <c r="C69" s="114">
        <f t="shared" si="8"/>
        <v>339050</v>
      </c>
      <c r="D69" s="94">
        <v>339050</v>
      </c>
      <c r="E69" s="96"/>
      <c r="F69" s="96"/>
      <c r="G69" s="96"/>
      <c r="H69" s="96"/>
      <c r="I69" s="96"/>
    </row>
    <row r="70" spans="1:9" s="62" customFormat="1" x14ac:dyDescent="0.2">
      <c r="A70" s="63"/>
      <c r="B70" s="93" t="s">
        <v>94</v>
      </c>
      <c r="C70" s="114">
        <f t="shared" si="8"/>
        <v>2276150</v>
      </c>
      <c r="D70" s="94">
        <v>100000</v>
      </c>
      <c r="E70" s="96">
        <v>1676150</v>
      </c>
      <c r="F70" s="96">
        <v>500000</v>
      </c>
      <c r="G70" s="96"/>
      <c r="H70" s="96"/>
      <c r="I70" s="96"/>
    </row>
    <row r="71" spans="1:9" s="62" customFormat="1" ht="31.5" x14ac:dyDescent="0.2">
      <c r="A71" s="63"/>
      <c r="B71" s="92" t="s">
        <v>93</v>
      </c>
      <c r="C71" s="114">
        <f t="shared" si="8"/>
        <v>547255</v>
      </c>
      <c r="D71" s="94">
        <v>547255</v>
      </c>
      <c r="E71" s="96"/>
      <c r="F71" s="96"/>
      <c r="G71" s="96"/>
      <c r="H71" s="96"/>
      <c r="I71" s="96"/>
    </row>
    <row r="72" spans="1:9" s="62" customFormat="1" ht="31.5" x14ac:dyDescent="0.2">
      <c r="A72" s="63"/>
      <c r="B72" s="92" t="s">
        <v>92</v>
      </c>
      <c r="C72" s="114">
        <f t="shared" si="8"/>
        <v>45000</v>
      </c>
      <c r="D72" s="94"/>
      <c r="E72" s="96">
        <v>45000</v>
      </c>
      <c r="F72" s="96"/>
      <c r="G72" s="96"/>
      <c r="H72" s="96"/>
      <c r="I72" s="96"/>
    </row>
    <row r="73" spans="1:9" s="62" customFormat="1" ht="31.5" x14ac:dyDescent="0.2">
      <c r="A73" s="63"/>
      <c r="B73" s="92" t="s">
        <v>91</v>
      </c>
      <c r="C73" s="114">
        <f t="shared" si="8"/>
        <v>0</v>
      </c>
      <c r="D73" s="94"/>
      <c r="E73" s="96"/>
      <c r="F73" s="96"/>
      <c r="G73" s="96"/>
      <c r="H73" s="96"/>
      <c r="I73" s="96"/>
    </row>
    <row r="74" spans="1:9" s="62" customFormat="1" ht="31.5" x14ac:dyDescent="0.2">
      <c r="A74" s="63"/>
      <c r="B74" s="92" t="s">
        <v>90</v>
      </c>
      <c r="C74" s="114">
        <f t="shared" si="8"/>
        <v>0</v>
      </c>
      <c r="D74" s="94"/>
      <c r="E74" s="96"/>
      <c r="F74" s="96"/>
      <c r="G74" s="96"/>
      <c r="H74" s="96"/>
      <c r="I74" s="96"/>
    </row>
    <row r="75" spans="1:9" s="62" customFormat="1" ht="31.5" x14ac:dyDescent="0.2">
      <c r="A75" s="63"/>
      <c r="B75" s="92" t="s">
        <v>89</v>
      </c>
      <c r="C75" s="114">
        <f t="shared" si="8"/>
        <v>2250000</v>
      </c>
      <c r="D75" s="94">
        <v>2050000</v>
      </c>
      <c r="E75" s="96">
        <v>200000</v>
      </c>
      <c r="F75" s="96"/>
      <c r="G75" s="96"/>
      <c r="H75" s="96"/>
      <c r="I75" s="96"/>
    </row>
    <row r="76" spans="1:9" s="62" customFormat="1" ht="31.5" x14ac:dyDescent="0.2">
      <c r="A76" s="63"/>
      <c r="B76" s="92" t="s">
        <v>86</v>
      </c>
      <c r="C76" s="114">
        <f t="shared" si="8"/>
        <v>68600</v>
      </c>
      <c r="D76" s="94">
        <v>58600</v>
      </c>
      <c r="E76" s="96">
        <v>10000</v>
      </c>
      <c r="F76" s="96"/>
      <c r="G76" s="96"/>
      <c r="H76" s="96"/>
      <c r="I76" s="96"/>
    </row>
    <row r="77" spans="1:9" s="62" customFormat="1" ht="31.5" x14ac:dyDescent="0.2">
      <c r="A77" s="63"/>
      <c r="B77" s="92" t="s">
        <v>87</v>
      </c>
      <c r="C77" s="114">
        <f t="shared" si="8"/>
        <v>20000</v>
      </c>
      <c r="D77" s="96"/>
      <c r="E77" s="96">
        <v>20000</v>
      </c>
      <c r="F77" s="96"/>
      <c r="G77" s="96"/>
      <c r="H77" s="96"/>
      <c r="I77" s="96"/>
    </row>
    <row r="78" spans="1:9" s="62" customFormat="1" ht="47.25" x14ac:dyDescent="0.2">
      <c r="A78" s="63"/>
      <c r="B78" s="92" t="s">
        <v>132</v>
      </c>
      <c r="C78" s="114">
        <f t="shared" si="8"/>
        <v>0</v>
      </c>
      <c r="D78" s="96"/>
      <c r="E78" s="96"/>
      <c r="F78" s="96"/>
      <c r="G78" s="96"/>
      <c r="H78" s="96"/>
      <c r="I78" s="96"/>
    </row>
    <row r="79" spans="1:9" s="62" customFormat="1" ht="63" x14ac:dyDescent="0.2">
      <c r="A79" s="63"/>
      <c r="B79" s="92" t="s">
        <v>133</v>
      </c>
      <c r="C79" s="114">
        <f t="shared" si="8"/>
        <v>0</v>
      </c>
      <c r="D79" s="96"/>
      <c r="E79" s="96"/>
      <c r="F79" s="96"/>
      <c r="G79" s="96"/>
      <c r="H79" s="96"/>
      <c r="I79" s="96"/>
    </row>
    <row r="80" spans="1:9" s="62" customFormat="1" ht="47.25" x14ac:dyDescent="0.2">
      <c r="A80" s="63"/>
      <c r="B80" s="92" t="s">
        <v>88</v>
      </c>
      <c r="C80" s="114">
        <f t="shared" si="8"/>
        <v>0</v>
      </c>
      <c r="D80" s="96"/>
      <c r="E80" s="96"/>
      <c r="F80" s="96"/>
      <c r="G80" s="96"/>
      <c r="H80" s="96"/>
      <c r="I80" s="96"/>
    </row>
    <row r="81" spans="1:9" s="62" customFormat="1" ht="48" thickBot="1" x14ac:dyDescent="0.25">
      <c r="A81" s="63"/>
      <c r="B81" s="92" t="s">
        <v>131</v>
      </c>
      <c r="C81" s="118">
        <f t="shared" si="8"/>
        <v>0</v>
      </c>
      <c r="D81" s="119"/>
      <c r="E81" s="119"/>
      <c r="F81" s="119"/>
      <c r="G81" s="119"/>
      <c r="H81" s="119"/>
      <c r="I81" s="119"/>
    </row>
    <row r="82" spans="1:9" s="66" customFormat="1" ht="16.5" thickBot="1" x14ac:dyDescent="0.25">
      <c r="A82" s="67"/>
      <c r="B82" s="121" t="s">
        <v>130</v>
      </c>
      <c r="C82" s="122">
        <f t="shared" si="8"/>
        <v>16497100</v>
      </c>
      <c r="D82" s="123">
        <v>3007364</v>
      </c>
      <c r="E82" s="123">
        <v>13123834</v>
      </c>
      <c r="F82" s="123"/>
      <c r="G82" s="123"/>
      <c r="H82" s="123">
        <v>365902</v>
      </c>
      <c r="I82" s="124"/>
    </row>
    <row r="83" spans="1:9" ht="55.5" customHeight="1" x14ac:dyDescent="0.2">
      <c r="A83" s="47"/>
      <c r="B83" s="120" t="s">
        <v>51</v>
      </c>
      <c r="C83" s="114">
        <f t="shared" si="8"/>
        <v>169460495</v>
      </c>
      <c r="D83" s="95">
        <f>SUM(D34:D82)</f>
        <v>83283475</v>
      </c>
      <c r="E83" s="95">
        <f t="shared" ref="E83:I83" si="9">SUM(E34:E82)</f>
        <v>50034645</v>
      </c>
      <c r="F83" s="95">
        <f t="shared" si="9"/>
        <v>30471399</v>
      </c>
      <c r="G83" s="95">
        <f t="shared" si="9"/>
        <v>1800000</v>
      </c>
      <c r="H83" s="95">
        <f t="shared" si="9"/>
        <v>3102976</v>
      </c>
      <c r="I83" s="95">
        <f t="shared" si="9"/>
        <v>768000</v>
      </c>
    </row>
  </sheetData>
  <mergeCells count="14">
    <mergeCell ref="A28:A29"/>
    <mergeCell ref="A1:I1"/>
    <mergeCell ref="A7:I7"/>
    <mergeCell ref="A3:B3"/>
    <mergeCell ref="C3:D3"/>
    <mergeCell ref="A4:B4"/>
    <mergeCell ref="C4:D4"/>
    <mergeCell ref="A5:B5"/>
    <mergeCell ref="C5:D5"/>
    <mergeCell ref="A9:I9"/>
    <mergeCell ref="A10:I10"/>
    <mergeCell ref="D12:I12"/>
    <mergeCell ref="A14:A15"/>
    <mergeCell ref="D26:I26"/>
  </mergeCells>
  <pageMargins left="0.7" right="0.7" top="0.75" bottom="0.75" header="0.3" footer="0.3"/>
  <pageSetup scale="50" fitToHeight="0" orientation="landscape" r:id="rId1"/>
  <headerFooter>
    <oddHeader>&amp;L&amp;"Calibri Light,Bold"&amp;24Strategic Budgeting</oddHead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2" customWidth="1"/>
    <col min="2" max="4" width="9.140625" style="2"/>
    <col min="5" max="5" width="30.7109375" style="2" bestFit="1" customWidth="1"/>
    <col min="6" max="16384" width="9.140625" style="2"/>
  </cols>
  <sheetData>
    <row r="1" spans="1:1" ht="38.25" x14ac:dyDescent="0.2">
      <c r="A1" s="2" t="s">
        <v>5</v>
      </c>
    </row>
    <row r="3" spans="1:1" x14ac:dyDescent="0.2">
      <c r="A3" s="3" t="s">
        <v>7</v>
      </c>
    </row>
    <row r="4" spans="1:1" x14ac:dyDescent="0.2">
      <c r="A4" s="2" t="s">
        <v>4</v>
      </c>
    </row>
    <row r="5" spans="1:1" x14ac:dyDescent="0.2">
      <c r="A5" s="2" t="s">
        <v>6</v>
      </c>
    </row>
    <row r="6" spans="1:1" x14ac:dyDescent="0.2">
      <c r="A6" s="2" t="s">
        <v>22</v>
      </c>
    </row>
    <row r="8" spans="1:1" x14ac:dyDescent="0.2">
      <c r="A8" s="3" t="s">
        <v>8</v>
      </c>
    </row>
    <row r="9" spans="1:1" x14ac:dyDescent="0.2">
      <c r="A9" s="2" t="s">
        <v>9</v>
      </c>
    </row>
    <row r="10" spans="1:1" x14ac:dyDescent="0.2">
      <c r="A10" s="2" t="s">
        <v>10</v>
      </c>
    </row>
    <row r="11" spans="1:1" x14ac:dyDescent="0.2">
      <c r="A11" s="2" t="s">
        <v>11</v>
      </c>
    </row>
    <row r="12" spans="1:1" x14ac:dyDescent="0.2">
      <c r="A12" s="2" t="s">
        <v>12</v>
      </c>
    </row>
    <row r="15" spans="1:1" ht="33.75" customHeight="1" x14ac:dyDescent="0.2">
      <c r="A15" s="3" t="s">
        <v>18</v>
      </c>
    </row>
    <row r="16" spans="1:1" x14ac:dyDescent="0.2">
      <c r="A16" s="2" t="s">
        <v>19</v>
      </c>
    </row>
    <row r="17" spans="1:1" x14ac:dyDescent="0.2">
      <c r="A17" s="2" t="s">
        <v>20</v>
      </c>
    </row>
    <row r="18" spans="1:1" x14ac:dyDescent="0.2">
      <c r="A18" s="2" t="s">
        <v>21</v>
      </c>
    </row>
    <row r="20" spans="1:1" x14ac:dyDescent="0.2">
      <c r="A20" s="3" t="s">
        <v>33</v>
      </c>
    </row>
    <row r="21" spans="1:1" x14ac:dyDescent="0.2">
      <c r="A21" s="2" t="s">
        <v>34</v>
      </c>
    </row>
    <row r="22" spans="1:1" x14ac:dyDescent="0.2">
      <c r="A22" s="2" t="s">
        <v>35</v>
      </c>
    </row>
    <row r="24" spans="1:1" ht="31.5" x14ac:dyDescent="0.2">
      <c r="A24" s="30" t="s">
        <v>47</v>
      </c>
    </row>
    <row r="25" spans="1:1" x14ac:dyDescent="0.2">
      <c r="A25" s="55" t="s">
        <v>34</v>
      </c>
    </row>
    <row r="26" spans="1:1" x14ac:dyDescent="0.2">
      <c r="A26" s="55" t="s">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2015-12-21T14:22:16Z</cp:lastPrinted>
  <dcterms:created xsi:type="dcterms:W3CDTF">2015-11-02T20:49:15Z</dcterms:created>
  <dcterms:modified xsi:type="dcterms:W3CDTF">2016-05-31T14:21:11Z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